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00094073\Downloads\"/>
    </mc:Choice>
  </mc:AlternateContent>
  <xr:revisionPtr revIDLastSave="0" documentId="8_{10C1078C-88F4-45E3-B234-32832FCBAC85}" xr6:coauthVersionLast="47" xr6:coauthVersionMax="47" xr10:uidLastSave="{00000000-0000-0000-0000-000000000000}"/>
  <bookViews>
    <workbookView xWindow="165" yWindow="600" windowWidth="24690" windowHeight="14460" xr2:uid="{00000000-000D-0000-FFFF-FFFF00000000}"/>
  </bookViews>
  <sheets>
    <sheet name="研究費執行願" sheetId="2" r:id="rId1"/>
    <sheet name="研究費執行願 (例)" sheetId="3" r:id="rId2"/>
  </sheets>
  <externalReferences>
    <externalReference r:id="rId3"/>
  </externalReferences>
  <definedNames>
    <definedName name="_xlnm.Print_Area" localSheetId="0">研究費執行願!$A:$K</definedName>
    <definedName name="_xlnm.Print_Area" localSheetId="1">'研究費執行願 (例)'!$A$1:$K$40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3" l="1"/>
  <c r="D18" i="3"/>
  <c r="D17" i="3"/>
  <c r="D16" i="3"/>
  <c r="D15" i="3"/>
  <c r="H10" i="3"/>
  <c r="D10" i="3"/>
  <c r="H9" i="3"/>
  <c r="D9" i="3"/>
  <c r="H8" i="3"/>
  <c r="H7" i="3"/>
  <c r="J2" i="3"/>
</calcChain>
</file>

<file path=xl/sharedStrings.xml><?xml version="1.0" encoding="utf-8"?>
<sst xmlns="http://schemas.openxmlformats.org/spreadsheetml/2006/main" count="90" uniqueCount="55">
  <si>
    <t>　　企画課業務班長に提出。メールの場合は</t>
    <rPh sb="2" eb="5">
      <t>キカクカ</t>
    </rPh>
    <rPh sb="5" eb="9">
      <t>ギョウムハンチョウ</t>
    </rPh>
    <rPh sb="10" eb="12">
      <t>テイシュツ</t>
    </rPh>
    <rPh sb="17" eb="19">
      <t>バアイ</t>
    </rPh>
    <phoneticPr fontId="4"/>
  </si>
  <si>
    <t>418-kenkyu@mail.hosp.go.jp</t>
    <phoneticPr fontId="4"/>
  </si>
  <si>
    <t>提出日：</t>
  </si>
  <si>
    <t>氏名：</t>
  </si>
  <si>
    <t>←押印不要</t>
    <rPh sb="1" eb="3">
      <t>オウイン</t>
    </rPh>
    <rPh sb="3" eb="5">
      <t>フヨウ</t>
    </rPh>
    <phoneticPr fontId="4"/>
  </si>
  <si>
    <t>研 究 費 執 行 願</t>
    <phoneticPr fontId="4"/>
  </si>
  <si>
    <t>標記の件、下記のとおり依頼します。</t>
  </si>
  <si>
    <t>執行予算</t>
  </si>
  <si>
    <t>執行責任研究者：</t>
    <phoneticPr fontId="8"/>
  </si>
  <si>
    <t>←「執行責任研究者」は当該研究の研究責任医師等を記入してください</t>
    <rPh sb="11" eb="15">
      <t>トウガイケンキュウ</t>
    </rPh>
    <rPh sb="16" eb="22">
      <t>ケンキュウセキニンイシ</t>
    </rPh>
    <rPh sb="22" eb="23">
      <t>トウ</t>
    </rPh>
    <rPh sb="24" eb="26">
      <t>キニュウ</t>
    </rPh>
    <phoneticPr fontId="4"/>
  </si>
  <si>
    <t>□その他</t>
    <rPh sb="3" eb="4">
      <t>タ</t>
    </rPh>
    <phoneticPr fontId="4"/>
  </si>
  <si>
    <t>（　　　　　　　　　　　　　　　　　　　　　　　）</t>
    <phoneticPr fontId="4"/>
  </si>
  <si>
    <t>【財源が複数ある場合は研究課題名または課題番号を以下に記入してください】</t>
    <rPh sb="1" eb="3">
      <t>ザイゲン</t>
    </rPh>
    <rPh sb="4" eb="6">
      <t>フクスウ</t>
    </rPh>
    <rPh sb="8" eb="10">
      <t>バアイ</t>
    </rPh>
    <phoneticPr fontId="4"/>
  </si>
  <si>
    <t>執行内容</t>
  </si>
  <si>
    <t>□物品の購入</t>
  </si>
  <si>
    <t>(下部【物品請求欄】に記入のうえ、カタログ等を添付</t>
    <phoneticPr fontId="4"/>
  </si>
  <si>
    <t>(振込用紙または支払い先口座情報を添付)</t>
    <phoneticPr fontId="4"/>
  </si>
  <si>
    <t>(学会・セミナー参加費；領収書を添付)</t>
    <phoneticPr fontId="4"/>
  </si>
  <si>
    <t>(事前に要相談)</t>
    <phoneticPr fontId="4"/>
  </si>
  <si>
    <t>※旅費交通費については備考欄に研究費により支給される旨を記入し、旅行命令伺書を管理課に提出してください</t>
    <rPh sb="11" eb="13">
      <t>ビコウ</t>
    </rPh>
    <rPh sb="28" eb="30">
      <t>キニュウ</t>
    </rPh>
    <rPh sb="39" eb="42">
      <t>カンリカ</t>
    </rPh>
    <rPh sb="43" eb="45">
      <t>テイシュツ</t>
    </rPh>
    <phoneticPr fontId="4"/>
  </si>
  <si>
    <t>・研究費の管理や執行等の諸手続きはすべて事務局を通じて行ってください。</t>
    <phoneticPr fontId="4"/>
  </si>
  <si>
    <t>　原則、物品購入についての立替払いは認めません。</t>
    <rPh sb="6" eb="8">
      <t>コウニュウ</t>
    </rPh>
    <phoneticPr fontId="4"/>
  </si>
  <si>
    <t>・当該研究に直接必要な経費のみ使用可能：科研費、AMED研究費
・当該研究と直接関係しない研究機関（当該診療科）での用途に充当可能：受託研究費、NHO共同研究費、オムロン共同研究費、間接経費
・目的による：使途特定寄付金</t>
    <rPh sb="17" eb="19">
      <t>カノウ</t>
    </rPh>
    <rPh sb="33" eb="37">
      <t>トウガイケンキュウ</t>
    </rPh>
    <rPh sb="38" eb="40">
      <t>チョクセツ</t>
    </rPh>
    <rPh sb="40" eb="42">
      <t>カンケイ</t>
    </rPh>
    <rPh sb="45" eb="49">
      <t>ケンキュウキカン</t>
    </rPh>
    <rPh sb="50" eb="55">
      <t>トウガイシンリョウカ</t>
    </rPh>
    <rPh sb="58" eb="60">
      <t>ヨウト</t>
    </rPh>
    <rPh sb="61" eb="65">
      <t>ジュウトウカノウ</t>
    </rPh>
    <rPh sb="66" eb="68">
      <t>ジュタク</t>
    </rPh>
    <rPh sb="97" eb="99">
      <t>モクテキ</t>
    </rPh>
    <phoneticPr fontId="4"/>
  </si>
  <si>
    <t>・執行について不明な点があれば、必ず事前に業務班長(PHS755)または臨床研究部事務助手(内線1327)に相談し、執行ルールを確認してください。</t>
    <phoneticPr fontId="4"/>
  </si>
  <si>
    <t>【物品請求欄】</t>
    <phoneticPr fontId="4"/>
  </si>
  <si>
    <t>□</t>
    <phoneticPr fontId="4"/>
  </si>
  <si>
    <t>別紙のとおり</t>
    <phoneticPr fontId="4"/>
  </si>
  <si>
    <t>品目</t>
  </si>
  <si>
    <t>規格</t>
  </si>
  <si>
    <t>単位</t>
  </si>
  <si>
    <t>個数</t>
  </si>
  <si>
    <t>備考
(希望納期等)</t>
  </si>
  <si>
    <t>請求理由</t>
  </si>
  <si>
    <t xml:space="preserve">
注）科研費、AMED研究費においては、執行の必要性、当該研究との関連性を具体的に記入してください。</t>
    <phoneticPr fontId="4"/>
  </si>
  <si>
    <t>橋爪　俊和</t>
    <rPh sb="0" eb="2">
      <t>ハシヅメ</t>
    </rPh>
    <rPh sb="3" eb="5">
      <t>トシカズ</t>
    </rPh>
    <phoneticPr fontId="4"/>
  </si>
  <si>
    <t>橋爪Dr</t>
    <rPh sb="0" eb="2">
      <t>ハシヅメ</t>
    </rPh>
    <phoneticPr fontId="4"/>
  </si>
  <si>
    <r>
      <rPr>
        <sz val="10"/>
        <color rgb="FFFF0000"/>
        <rFont val="ＭＳ Ｐ明朝"/>
        <family val="1"/>
        <charset val="128"/>
      </rPr>
      <t>■</t>
    </r>
    <r>
      <rPr>
        <sz val="10"/>
        <color theme="1"/>
        <rFont val="ＭＳ Ｐ明朝"/>
        <family val="1"/>
        <charset val="128"/>
      </rPr>
      <t>受託研究費（治験、特定臨床研究）</t>
    </r>
    <phoneticPr fontId="4"/>
  </si>
  <si>
    <r>
      <rPr>
        <sz val="10"/>
        <color rgb="FFFF0000"/>
        <rFont val="ＭＳ Ｐ明朝"/>
        <family val="1"/>
        <charset val="128"/>
      </rPr>
      <t>■</t>
    </r>
    <r>
      <rPr>
        <sz val="10"/>
        <color theme="1"/>
        <rFont val="ＭＳ Ｐ明朝"/>
        <family val="1"/>
        <charset val="128"/>
      </rPr>
      <t>物品の購入</t>
    </r>
    <phoneticPr fontId="4"/>
  </si>
  <si>
    <t>●●●</t>
    <phoneticPr fontId="4"/>
  </si>
  <si>
    <t>△△</t>
    <phoneticPr fontId="4"/>
  </si>
  <si>
    <t>個</t>
    <rPh sb="0" eb="1">
      <t>コ</t>
    </rPh>
    <phoneticPr fontId="4"/>
  </si>
  <si>
    <t>2025年10月1日までに納品希望</t>
    <rPh sb="4" eb="5">
      <t>ネン</t>
    </rPh>
    <rPh sb="7" eb="8">
      <t>ガツ</t>
    </rPh>
    <rPh sb="9" eb="10">
      <t>ニチ</t>
    </rPh>
    <rPh sb="13" eb="17">
      <t>ノウヒンキボウ</t>
    </rPh>
    <phoneticPr fontId="4"/>
  </si>
  <si>
    <t>臨床研究業務に必要なため</t>
    <rPh sb="0" eb="6">
      <t>リンショウケンキュウギョウム</t>
    </rPh>
    <rPh sb="7" eb="9">
      <t>ヒツヨウ</t>
    </rPh>
    <phoneticPr fontId="4"/>
  </si>
  <si>
    <t>□受託研究費（治験、特定臨床研究）</t>
  </si>
  <si>
    <t>□科研費</t>
  </si>
  <si>
    <t>□AMED研究費</t>
  </si>
  <si>
    <t>□NHO共同研究費</t>
  </si>
  <si>
    <t>□オムロン共同研究費</t>
  </si>
  <si>
    <t>□使途特定寄付金</t>
  </si>
  <si>
    <t>□間接経費</t>
  </si>
  <si>
    <t>□諸会費・年会費等の支払い</t>
  </si>
  <si>
    <t>□立替払い分の精算</t>
  </si>
  <si>
    <t>□検査等の業務委託</t>
  </si>
  <si>
    <t>□謝金</t>
  </si>
  <si>
    <t>□その他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</si>
</sst>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 \ \ &quot;印&quot;"/>
  </numFmts>
  <fonts count="18">
    <font>
      <sz val="11"/>
      <color theme="1"/>
      <name val="Yu Gothic"/>
      <family val="2"/>
      <scheme val="minor"/>
    </font>
    <font>
      <sz val="11"/>
      <color theme="1"/>
      <name val="Yu Gothic"/>
      <family val="2"/>
      <charset val="128"/>
      <scheme val="minor"/>
    </font>
    <font>
      <sz val="11"/>
      <color theme="1"/>
      <name val="ＭＳ Ｐ明朝"/>
      <family val="1"/>
      <charset val="128"/>
    </font>
    <font>
      <sz val="6"/>
      <name val="Yu Gothic"/>
      <family val="3"/>
      <charset val="128"/>
      <scheme val="minor"/>
    </font>
    <font>
      <sz val="6"/>
      <name val="ＭＳ Ｐゴシック"/>
      <family val="2"/>
      <charset val="128"/>
    </font>
    <font>
      <u/>
      <sz val="10"/>
      <color theme="10"/>
      <name val="ＭＳ Ｐゴシック"/>
      <family val="2"/>
      <charset val="128"/>
    </font>
    <font>
      <b/>
      <sz val="14"/>
      <color theme="1"/>
      <name val="ＭＳ Ｐ明朝"/>
      <family val="1"/>
      <charset val="128"/>
    </font>
    <font>
      <sz val="10"/>
      <color theme="1"/>
      <name val="ＭＳ Ｐ明朝"/>
      <family val="1"/>
      <charset val="128"/>
    </font>
    <font>
      <sz val="6"/>
      <name val="ＭＳ ゴシック"/>
      <family val="3"/>
      <charset val="128"/>
    </font>
    <font>
      <sz val="8"/>
      <color theme="1"/>
      <name val="ＭＳ Ｐ明朝"/>
      <family val="1"/>
      <charset val="128"/>
    </font>
    <font>
      <sz val="10"/>
      <color theme="1"/>
      <name val="ＭＳ 明朝"/>
      <family val="1"/>
      <charset val="128"/>
    </font>
    <font>
      <sz val="10"/>
      <name val="ＭＳ 明朝"/>
      <family val="1"/>
      <charset val="128"/>
    </font>
    <font>
      <sz val="9"/>
      <color theme="1"/>
      <name val="ＭＳ Ｐ明朝"/>
      <family val="1"/>
      <charset val="128"/>
    </font>
    <font>
      <sz val="6"/>
      <color theme="1"/>
      <name val="ＭＳ Ｐ明朝"/>
      <family val="1"/>
      <charset val="128"/>
    </font>
    <font>
      <sz val="9"/>
      <color theme="1"/>
      <name val="ＭＳ 明朝"/>
      <family val="1"/>
      <charset val="128"/>
    </font>
    <font>
      <sz val="11"/>
      <color rgb="FFFF0000"/>
      <name val="ＭＳ Ｐ明朝"/>
      <family val="1"/>
      <charset val="128"/>
    </font>
    <font>
      <sz val="8"/>
      <color rgb="FFFF0000"/>
      <name val="ＭＳ Ｐ明朝"/>
      <family val="1"/>
      <charset val="128"/>
    </font>
    <font>
      <sz val="10"/>
      <color rgb="FFFF0000"/>
      <name val="ＭＳ Ｐ明朝"/>
      <family val="1"/>
      <charset val="128"/>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0">
      <alignment vertical="center"/>
    </xf>
    <xf numFmtId="0" fontId="5" fillId="0" borderId="0" applyNumberFormat="0" applyFill="0" applyBorder="0" applyAlignment="0" applyProtection="0">
      <alignment vertical="center"/>
    </xf>
  </cellStyleXfs>
  <cellXfs count="81">
    <xf numFmtId="0" fontId="0" fillId="0" borderId="0" xfId="0"/>
    <xf numFmtId="0" fontId="2" fillId="0" borderId="0" xfId="1" applyFont="1">
      <alignment vertical="center"/>
    </xf>
    <xf numFmtId="0" fontId="5" fillId="0" borderId="0" xfId="2">
      <alignment vertical="center"/>
    </xf>
    <xf numFmtId="0" fontId="2" fillId="0" borderId="0" xfId="1" applyFont="1" applyAlignment="1">
      <alignment horizontal="righ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7" fillId="0" borderId="0" xfId="1" applyFont="1">
      <alignment vertical="center"/>
    </xf>
    <xf numFmtId="0" fontId="7" fillId="0" borderId="4" xfId="1" applyFont="1" applyBorder="1">
      <alignment vertical="center"/>
    </xf>
    <xf numFmtId="0" fontId="7" fillId="0" borderId="5" xfId="1" applyFont="1" applyBorder="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10" fillId="0" borderId="0" xfId="1" applyFont="1" applyAlignment="1">
      <alignment horizontal="left" vertical="center" wrapText="1"/>
    </xf>
    <xf numFmtId="0" fontId="2" fillId="0" borderId="9" xfId="1" applyFont="1" applyBorder="1" applyAlignment="1">
      <alignment horizontal="center" vertical="center"/>
    </xf>
    <xf numFmtId="0" fontId="12" fillId="0" borderId="9" xfId="1" applyFont="1" applyBorder="1">
      <alignment vertical="center"/>
    </xf>
    <xf numFmtId="0" fontId="12" fillId="0" borderId="9" xfId="1" applyFont="1" applyBorder="1" applyAlignment="1">
      <alignment vertical="center" shrinkToFit="1"/>
    </xf>
    <xf numFmtId="0" fontId="12" fillId="0" borderId="11" xfId="1" applyFont="1" applyBorder="1">
      <alignment vertical="center"/>
    </xf>
    <xf numFmtId="0" fontId="14" fillId="0" borderId="9" xfId="1" applyFont="1" applyBorder="1" applyAlignment="1">
      <alignment horizontal="center" vertical="center"/>
    </xf>
    <xf numFmtId="20" fontId="2" fillId="0" borderId="0" xfId="1" applyNumberFormat="1" applyFont="1">
      <alignment vertical="center"/>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12" xfId="1" applyFont="1" applyBorder="1" applyAlignment="1">
      <alignment horizontal="left" vertical="center" wrapText="1"/>
    </xf>
    <xf numFmtId="0" fontId="12" fillId="0" borderId="10" xfId="1" applyFont="1" applyBorder="1" applyAlignment="1">
      <alignment horizontal="left" vertical="center"/>
    </xf>
    <xf numFmtId="0" fontId="12" fillId="0" borderId="11" xfId="1" applyFont="1" applyBorder="1" applyAlignment="1">
      <alignment horizontal="left" vertical="center"/>
    </xf>
    <xf numFmtId="0" fontId="12" fillId="0" borderId="12" xfId="1" applyFont="1" applyBorder="1" applyAlignment="1">
      <alignment horizontal="left" vertical="center"/>
    </xf>
    <xf numFmtId="0" fontId="14" fillId="0" borderId="10" xfId="1" applyFont="1" applyBorder="1" applyAlignment="1">
      <alignment vertical="center" wrapText="1"/>
    </xf>
    <xf numFmtId="0" fontId="14" fillId="0" borderId="12" xfId="1" applyFont="1" applyBorder="1" applyAlignment="1">
      <alignment vertical="center" wrapText="1"/>
    </xf>
    <xf numFmtId="0" fontId="2" fillId="0" borderId="1"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9" fillId="2" borderId="1" xfId="1" applyFont="1" applyFill="1" applyBorder="1" applyAlignment="1">
      <alignment horizontal="left" vertical="top" wrapText="1"/>
    </xf>
    <xf numFmtId="0" fontId="9" fillId="2" borderId="2" xfId="1" applyFont="1" applyFill="1" applyBorder="1" applyAlignment="1">
      <alignment horizontal="left" vertical="top" wrapText="1"/>
    </xf>
    <xf numFmtId="0" fontId="9" fillId="2" borderId="3" xfId="1" applyFont="1" applyFill="1" applyBorder="1" applyAlignment="1">
      <alignment horizontal="left" vertical="top" wrapText="1"/>
    </xf>
    <xf numFmtId="0" fontId="9" fillId="2" borderId="4" xfId="1" applyFont="1" applyFill="1" applyBorder="1" applyAlignment="1">
      <alignment horizontal="left" vertical="top" wrapText="1"/>
    </xf>
    <xf numFmtId="0" fontId="9" fillId="2" borderId="0" xfId="1" applyFont="1" applyFill="1" applyAlignment="1">
      <alignment horizontal="left" vertical="top" wrapText="1"/>
    </xf>
    <xf numFmtId="0" fontId="9" fillId="2" borderId="5" xfId="1" applyFont="1" applyFill="1" applyBorder="1" applyAlignment="1">
      <alignment horizontal="left" vertical="top" wrapText="1"/>
    </xf>
    <xf numFmtId="0" fontId="12" fillId="0" borderId="7" xfId="1" applyFont="1" applyBorder="1" applyAlignment="1">
      <alignment horizontal="left" wrapText="1"/>
    </xf>
    <xf numFmtId="0" fontId="12" fillId="0" borderId="7" xfId="1" applyFont="1" applyBorder="1" applyAlignment="1">
      <alignment horizontal="left"/>
    </xf>
    <xf numFmtId="0" fontId="12" fillId="0" borderId="8" xfId="1" applyFont="1" applyBorder="1" applyAlignment="1">
      <alignment horizontal="left"/>
    </xf>
    <xf numFmtId="0" fontId="13" fillId="0" borderId="10" xfId="1" applyFont="1" applyBorder="1" applyAlignment="1">
      <alignment horizontal="left" vertical="center" wrapText="1"/>
    </xf>
    <xf numFmtId="0" fontId="13" fillId="0" borderId="12" xfId="1" applyFont="1" applyBorder="1" applyAlignment="1">
      <alignment horizontal="left" vertical="center" wrapText="1"/>
    </xf>
    <xf numFmtId="0" fontId="11" fillId="0" borderId="0" xfId="1" applyFont="1" applyAlignment="1">
      <alignment horizontal="left" vertical="center" wrapText="1"/>
    </xf>
    <xf numFmtId="0" fontId="2" fillId="0" borderId="9" xfId="1" applyFont="1" applyBorder="1" applyAlignment="1">
      <alignment horizontal="center" vertical="center"/>
    </xf>
    <xf numFmtId="0" fontId="7" fillId="0" borderId="9" xfId="1" applyFont="1" applyBorder="1" applyAlignment="1">
      <alignment horizontal="center" vertical="center" wrapText="1"/>
    </xf>
    <xf numFmtId="0" fontId="7" fillId="0" borderId="9" xfId="1" applyFont="1" applyBorder="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0" xfId="1" applyFont="1" applyFill="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8" xfId="1" applyFont="1" applyBorder="1" applyAlignment="1">
      <alignment horizontal="left" vertical="center"/>
    </xf>
    <xf numFmtId="0" fontId="10" fillId="0" borderId="0" xfId="1" applyFont="1" applyAlignment="1">
      <alignment horizontal="left" vertical="center"/>
    </xf>
    <xf numFmtId="0" fontId="10" fillId="0" borderId="0" xfId="1" applyFont="1" applyAlignment="1">
      <alignment horizontal="left" vertical="center" wrapText="1"/>
    </xf>
    <xf numFmtId="176" fontId="2" fillId="2" borderId="0" xfId="1" applyNumberFormat="1" applyFont="1" applyFill="1" applyAlignment="1">
      <alignment horizontal="distributed" vertical="center"/>
    </xf>
    <xf numFmtId="177" fontId="2" fillId="2" borderId="0" xfId="1" applyNumberFormat="1" applyFont="1" applyFill="1" applyAlignment="1">
      <alignment horizontal="left" vertical="center"/>
    </xf>
    <xf numFmtId="0" fontId="6" fillId="0" borderId="0" xfId="1" applyFont="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0" xfId="1" applyFont="1" applyFill="1" applyAlignment="1">
      <alignment horizontal="center" vertical="center"/>
    </xf>
    <xf numFmtId="0" fontId="7" fillId="2" borderId="5" xfId="1" applyFont="1" applyFill="1" applyBorder="1" applyAlignment="1">
      <alignment horizontal="center" vertical="center"/>
    </xf>
    <xf numFmtId="0" fontId="9" fillId="2" borderId="2" xfId="1" applyFont="1" applyFill="1" applyBorder="1" applyAlignment="1">
      <alignment horizontal="left" vertical="center" wrapText="1"/>
    </xf>
    <xf numFmtId="0" fontId="7" fillId="0" borderId="7" xfId="1" applyFont="1" applyBorder="1" applyAlignment="1">
      <alignment horizontal="center" vertical="center"/>
    </xf>
    <xf numFmtId="0" fontId="7" fillId="0" borderId="0" xfId="1" applyFont="1" applyAlignment="1">
      <alignment horizontal="left" vertical="center" wrapText="1"/>
    </xf>
    <xf numFmtId="0" fontId="7" fillId="0" borderId="5" xfId="1" applyFont="1" applyBorder="1" applyAlignment="1">
      <alignment horizontal="left" vertical="center" wrapText="1"/>
    </xf>
    <xf numFmtId="176" fontId="15" fillId="2" borderId="0" xfId="1" applyNumberFormat="1" applyFont="1" applyFill="1" applyAlignment="1">
      <alignment horizontal="distributed" vertical="center"/>
    </xf>
    <xf numFmtId="177" fontId="15" fillId="2" borderId="0" xfId="1" applyNumberFormat="1" applyFont="1" applyFill="1" applyAlignment="1">
      <alignment horizontal="left" vertical="center"/>
    </xf>
    <xf numFmtId="0" fontId="16" fillId="2" borderId="2" xfId="1" applyFont="1" applyFill="1" applyBorder="1" applyAlignment="1">
      <alignment horizontal="left" vertical="center" wrapText="1"/>
    </xf>
  </cellXfs>
  <cellStyles count="3">
    <cellStyle name="ハイパーリンク 2" xfId="2" xr:uid="{02403B5E-01B7-4453-B639-4642EBDFC1E4}"/>
    <cellStyle name="標準" xfId="0" builtinId="0"/>
    <cellStyle name="標準 5" xfId="1" xr:uid="{6936EDD1-D62A-4C97-9CC1-2F1CED58C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4.144.136\&#20107;&#21209;&#20849;&#26377;\&#9314;&#20225;&#30011;&#35506;\&#33256;&#24202;&#30740;&#31350;\01%20&#29289;&#21697;&#36092;&#20837;&#12539;&#31435;&#26367;&#12539;&#26053;&#36027;&#12539;&#36001;&#21209;&#20250;&#35336;&#12510;&#12491;&#12517;&#12450;&#12523;\&#29289;&#21697;&#36092;&#20837;&#31649;&#29702;&#19968;&#35239;&#65288;&#33256;&#24202;&#30740;&#31350;&#65289;.xlsx" TargetMode="External"/><Relationship Id="rId1" Type="http://schemas.openxmlformats.org/officeDocument/2006/relationships/externalLinkPath" Target="file:///\\10.144.144.136\&#20107;&#21209;&#20849;&#26377;\&#9314;&#20225;&#30011;&#35506;\&#33256;&#24202;&#30740;&#31350;\01%20&#29289;&#21697;&#36092;&#20837;&#12539;&#31435;&#26367;&#12539;&#26053;&#36027;&#12539;&#36001;&#21209;&#20250;&#35336;&#12510;&#12491;&#12517;&#12450;&#12523;\&#29289;&#21697;&#36092;&#20837;&#31649;&#29702;&#19968;&#35239;&#65288;&#33256;&#24202;&#30740;&#3135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見積依頼書"/>
      <sheetName val="一覧"/>
      <sheetName val="一覧 (2024年度)"/>
      <sheetName val="一覧 (2023年度)"/>
      <sheetName val="研究費執行願"/>
      <sheetName val="研究費執行願 (例)"/>
      <sheetName val="伺い"/>
      <sheetName val="伺い (複数版)"/>
      <sheetName val="立替払申請書"/>
      <sheetName val="リスト"/>
    </sheetNames>
    <sheetDataSet>
      <sheetData sheetId="0"/>
      <sheetData sheetId="1">
        <row r="1">
          <cell r="A1">
            <v>272</v>
          </cell>
        </row>
        <row r="4">
          <cell r="A4">
            <v>1</v>
          </cell>
          <cell r="B4" t="str">
            <v>購入</v>
          </cell>
          <cell r="C4">
            <v>45384</v>
          </cell>
          <cell r="D4" t="str">
            <v>石井　健次</v>
          </cell>
          <cell r="E4" t="str">
            <v>仲河Dr</v>
          </cell>
          <cell r="F4" t="str">
            <v>受託研究</v>
          </cell>
          <cell r="G4"/>
          <cell r="H4" t="str">
            <v>ジェットストリーム多色用替芯 0.5mm 黒 5本パック</v>
          </cell>
          <cell r="I4" t="str">
            <v>SXR8005K5P．24</v>
          </cell>
          <cell r="J4" t="str">
            <v>三菱鉛筆</v>
          </cell>
          <cell r="K4">
            <v>10</v>
          </cell>
          <cell r="L4">
            <v>424</v>
          </cell>
          <cell r="M4" t="str">
            <v>臨床研究業務に必要なため</v>
          </cell>
          <cell r="N4" t="str">
            <v>床）消耗品費</v>
          </cell>
          <cell r="O4" t="str">
            <v>有限会社金與</v>
          </cell>
          <cell r="P4">
            <v>385</v>
          </cell>
          <cell r="Q4"/>
          <cell r="R4"/>
          <cell r="S4"/>
          <cell r="T4"/>
          <cell r="U4" t="str">
            <v>税込金額</v>
          </cell>
          <cell r="V4" t="str">
            <v>（税込）</v>
          </cell>
          <cell r="W4">
            <v>3850</v>
          </cell>
          <cell r="X4">
            <v>0</v>
          </cell>
          <cell r="Y4">
            <v>45392</v>
          </cell>
          <cell r="Z4">
            <v>45397</v>
          </cell>
        </row>
        <row r="5">
          <cell r="A5">
            <v>2</v>
          </cell>
          <cell r="B5" t="str">
            <v>購入</v>
          </cell>
          <cell r="C5">
            <v>45386</v>
          </cell>
          <cell r="D5" t="str">
            <v>石井　健次</v>
          </cell>
          <cell r="E5" t="str">
            <v>仲河Dr</v>
          </cell>
          <cell r="F5" t="str">
            <v>受託研究</v>
          </cell>
          <cell r="G5"/>
          <cell r="H5" t="str">
            <v>顔面神経麻痺診療ガイドライン 2023年版 第2版他</v>
          </cell>
          <cell r="I5"/>
          <cell r="J5" t="str">
            <v>金原出版</v>
          </cell>
          <cell r="K5">
            <v>1</v>
          </cell>
          <cell r="L5">
            <v>3300</v>
          </cell>
          <cell r="M5" t="str">
            <v>臨床研究業務に必要なため</v>
          </cell>
          <cell r="N5" t="str">
            <v>床）消耗品費</v>
          </cell>
          <cell r="O5" t="str">
            <v>㈱神陵文庫</v>
          </cell>
          <cell r="P5">
            <v>2970</v>
          </cell>
          <cell r="Q5"/>
          <cell r="R5"/>
          <cell r="S5"/>
          <cell r="T5"/>
          <cell r="U5" t="str">
            <v>税込金額</v>
          </cell>
          <cell r="V5" t="str">
            <v>（税込）</v>
          </cell>
          <cell r="W5">
            <v>2970</v>
          </cell>
          <cell r="X5">
            <v>0</v>
          </cell>
          <cell r="Y5">
            <v>45392</v>
          </cell>
          <cell r="Z5">
            <v>45399</v>
          </cell>
        </row>
        <row r="6">
          <cell r="A6">
            <v>3</v>
          </cell>
          <cell r="B6" t="str">
            <v>購入</v>
          </cell>
          <cell r="C6">
            <v>45384</v>
          </cell>
          <cell r="D6" t="str">
            <v>石井　健次</v>
          </cell>
          <cell r="E6" t="str">
            <v>仲河Dr</v>
          </cell>
          <cell r="F6" t="str">
            <v>受託研究</v>
          </cell>
          <cell r="G6"/>
          <cell r="H6" t="str">
            <v>脳神経外科 Vol.51 No.5 2023年 09月号</v>
          </cell>
          <cell r="I6" t="str">
            <v>特集　臨床脳神経外科医にとってのWHO脳腫瘍分類 第5版</v>
          </cell>
          <cell r="J6" t="str">
            <v>医学書院</v>
          </cell>
          <cell r="K6">
            <v>1</v>
          </cell>
          <cell r="L6">
            <v>6380</v>
          </cell>
          <cell r="M6" t="str">
            <v>臨床研究業務に必要なため</v>
          </cell>
          <cell r="N6" t="str">
            <v>床）消耗品費</v>
          </cell>
          <cell r="O6" t="str">
            <v>㈱神陵文庫</v>
          </cell>
          <cell r="P6">
            <v>5742</v>
          </cell>
          <cell r="Q6"/>
          <cell r="R6"/>
          <cell r="S6"/>
          <cell r="T6"/>
          <cell r="U6" t="str">
            <v>税込金額</v>
          </cell>
          <cell r="V6" t="str">
            <v>（税込）</v>
          </cell>
          <cell r="W6">
            <v>5742</v>
          </cell>
          <cell r="X6">
            <v>0</v>
          </cell>
          <cell r="Y6">
            <v>45392</v>
          </cell>
          <cell r="Z6">
            <v>45399</v>
          </cell>
        </row>
        <row r="7">
          <cell r="A7">
            <v>4</v>
          </cell>
          <cell r="B7" t="str">
            <v>購入</v>
          </cell>
          <cell r="C7">
            <v>45384</v>
          </cell>
          <cell r="D7" t="str">
            <v>石井　健次</v>
          </cell>
          <cell r="E7" t="str">
            <v>仲河Dr</v>
          </cell>
          <cell r="F7" t="str">
            <v>受託研究</v>
          </cell>
          <cell r="G7"/>
          <cell r="H7" t="str">
            <v>脳機能 入門: 機能局在から症状・リハビリまで／実際の症状が分かる動画60本付き</v>
          </cell>
          <cell r="I7"/>
          <cell r="J7" t="str">
            <v>メディカ出版</v>
          </cell>
          <cell r="K7">
            <v>1</v>
          </cell>
          <cell r="L7">
            <v>9900</v>
          </cell>
          <cell r="M7" t="str">
            <v>臨床研究業務に必要なため</v>
          </cell>
          <cell r="N7" t="str">
            <v>床）消耗品費</v>
          </cell>
          <cell r="O7" t="str">
            <v>㈱神陵文庫</v>
          </cell>
          <cell r="P7">
            <v>8910</v>
          </cell>
          <cell r="Q7"/>
          <cell r="R7"/>
          <cell r="S7"/>
          <cell r="T7"/>
          <cell r="U7" t="str">
            <v>税込金額</v>
          </cell>
          <cell r="V7" t="str">
            <v>（税込）</v>
          </cell>
          <cell r="W7">
            <v>8910</v>
          </cell>
          <cell r="X7">
            <v>0</v>
          </cell>
          <cell r="Y7">
            <v>45392</v>
          </cell>
          <cell r="Z7">
            <v>45399</v>
          </cell>
        </row>
        <row r="8">
          <cell r="A8">
            <v>5</v>
          </cell>
          <cell r="B8" t="str">
            <v>購入</v>
          </cell>
          <cell r="C8">
            <v>45384</v>
          </cell>
          <cell r="D8" t="str">
            <v>石井　健次</v>
          </cell>
          <cell r="E8" t="str">
            <v>仲河Dr</v>
          </cell>
          <cell r="F8" t="str">
            <v>受託研究</v>
          </cell>
          <cell r="G8"/>
          <cell r="H8" t="str">
            <v>脳血行再建術 2版</v>
          </cell>
          <cell r="I8"/>
          <cell r="J8" t="str">
            <v>中外医学社</v>
          </cell>
          <cell r="K8">
            <v>1</v>
          </cell>
          <cell r="L8">
            <v>19800</v>
          </cell>
          <cell r="M8" t="str">
            <v>臨床研究業務に必要なため</v>
          </cell>
          <cell r="N8" t="str">
            <v>床）消耗品費</v>
          </cell>
          <cell r="O8" t="str">
            <v>㈱神陵文庫</v>
          </cell>
          <cell r="P8">
            <v>17820</v>
          </cell>
          <cell r="Q8"/>
          <cell r="R8"/>
          <cell r="S8"/>
          <cell r="T8"/>
          <cell r="U8" t="str">
            <v>税込金額</v>
          </cell>
          <cell r="V8" t="str">
            <v>（税込）</v>
          </cell>
          <cell r="W8">
            <v>17820</v>
          </cell>
          <cell r="X8">
            <v>0</v>
          </cell>
          <cell r="Y8">
            <v>45392</v>
          </cell>
          <cell r="Z8">
            <v>45399</v>
          </cell>
        </row>
        <row r="9">
          <cell r="A9">
            <v>6</v>
          </cell>
          <cell r="B9" t="str">
            <v>購入</v>
          </cell>
          <cell r="C9">
            <v>45384</v>
          </cell>
          <cell r="D9" t="str">
            <v>石井　健次</v>
          </cell>
          <cell r="E9" t="str">
            <v>仲河Dr</v>
          </cell>
          <cell r="F9" t="str">
            <v>受託研究</v>
          </cell>
          <cell r="G9"/>
          <cell r="H9" t="str">
            <v>スーパーバイパス鑷子 カーブ型他6件</v>
          </cell>
          <cell r="I9" t="str">
            <v>SBTi-1610C</v>
          </cell>
          <cell r="J9" t="str">
            <v>高山医療機械製作所他</v>
          </cell>
          <cell r="K9">
            <v>1</v>
          </cell>
          <cell r="L9">
            <v>165200</v>
          </cell>
          <cell r="M9" t="str">
            <v>臨床研究業務に必要なため</v>
          </cell>
          <cell r="N9" t="str">
            <v>床）研究材料費</v>
          </cell>
          <cell r="O9" t="str">
            <v>㈱大黒</v>
          </cell>
          <cell r="P9">
            <v>166265</v>
          </cell>
          <cell r="Q9"/>
          <cell r="R9"/>
          <cell r="S9"/>
          <cell r="T9"/>
          <cell r="U9" t="str">
            <v>税込金額</v>
          </cell>
          <cell r="V9" t="str">
            <v>（税込）</v>
          </cell>
          <cell r="W9">
            <v>166265</v>
          </cell>
          <cell r="X9">
            <v>0</v>
          </cell>
          <cell r="Y9">
            <v>45392</v>
          </cell>
          <cell r="Z9">
            <v>45402</v>
          </cell>
        </row>
        <row r="10">
          <cell r="A10">
            <v>7</v>
          </cell>
          <cell r="B10" t="str">
            <v>施行</v>
          </cell>
          <cell r="C10">
            <v>45383</v>
          </cell>
          <cell r="D10" t="str">
            <v>泉　　鉉吉</v>
          </cell>
          <cell r="E10" t="str">
            <v>泉Dr</v>
          </cell>
          <cell r="F10" t="str">
            <v>受託研究</v>
          </cell>
          <cell r="G10"/>
          <cell r="H10" t="str">
            <v>日本小児科学会会費</v>
          </cell>
          <cell r="I10" t="str">
            <v>－</v>
          </cell>
          <cell r="J10" t="str">
            <v>－</v>
          </cell>
          <cell r="K10">
            <v>1</v>
          </cell>
          <cell r="L10">
            <v>10203</v>
          </cell>
          <cell r="M10" t="str">
            <v>令和６年度分として（振込手数料込み）</v>
          </cell>
          <cell r="N10" t="str">
            <v>床）雑費</v>
          </cell>
          <cell r="O10" t="str">
            <v>日本小児科学会</v>
          </cell>
          <cell r="P10">
            <v>10203</v>
          </cell>
          <cell r="Q10"/>
          <cell r="R10"/>
          <cell r="S10"/>
          <cell r="T10"/>
          <cell r="U10" t="str">
            <v>不課税</v>
          </cell>
          <cell r="V10" t="str">
            <v>不課税</v>
          </cell>
          <cell r="W10">
            <v>10203</v>
          </cell>
          <cell r="X10">
            <v>0</v>
          </cell>
          <cell r="Y10" t="str">
            <v>-</v>
          </cell>
          <cell r="Z10">
            <v>45386</v>
          </cell>
        </row>
        <row r="11">
          <cell r="A11">
            <v>8</v>
          </cell>
          <cell r="B11" t="str">
            <v>立替申請</v>
          </cell>
          <cell r="C11">
            <v>45385</v>
          </cell>
          <cell r="D11" t="str">
            <v>中島　翔太</v>
          </cell>
          <cell r="E11" t="str">
            <v>仲河Dr</v>
          </cell>
          <cell r="F11" t="str">
            <v>受託研究</v>
          </cell>
          <cell r="G11"/>
          <cell r="H11" t="str">
            <v>MacBook Pro</v>
          </cell>
          <cell r="I11" t="str">
            <v>－</v>
          </cell>
          <cell r="J11" t="str">
            <v>－</v>
          </cell>
          <cell r="K11">
            <v>1</v>
          </cell>
          <cell r="L11">
            <v>406680</v>
          </cell>
          <cell r="M11" t="str">
            <v>臨床研究業務に必要なため</v>
          </cell>
          <cell r="N11" t="str">
            <v>床）消耗器具備品</v>
          </cell>
          <cell r="O11" t="str">
            <v>アップルジャパン</v>
          </cell>
          <cell r="P11"/>
          <cell r="Q11"/>
          <cell r="R11"/>
          <cell r="S11"/>
          <cell r="T11"/>
          <cell r="U11" t="str">
            <v>税込金額</v>
          </cell>
          <cell r="V11" t="str">
            <v>（税込）</v>
          </cell>
          <cell r="W11">
            <v>406680</v>
          </cell>
          <cell r="X11">
            <v>0</v>
          </cell>
          <cell r="Y11" t="str">
            <v>-</v>
          </cell>
          <cell r="Z11">
            <v>45379</v>
          </cell>
        </row>
        <row r="12">
          <cell r="A12">
            <v>9</v>
          </cell>
          <cell r="B12" t="str">
            <v>施行</v>
          </cell>
          <cell r="C12">
            <v>45390</v>
          </cell>
          <cell r="D12" t="str">
            <v>土生川　千珠</v>
          </cell>
          <cell r="E12" t="str">
            <v>土生川Dr</v>
          </cell>
          <cell r="F12" t="str">
            <v>オムロン共同研究</v>
          </cell>
          <cell r="G12"/>
          <cell r="H12" t="str">
            <v>学会年会費の支払い(日本心身医学会)</v>
          </cell>
          <cell r="I12" t="str">
            <v>－</v>
          </cell>
          <cell r="J12" t="str">
            <v>－</v>
          </cell>
          <cell r="K12">
            <v>1</v>
          </cell>
          <cell r="L12">
            <v>14000</v>
          </cell>
          <cell r="M12" t="str">
            <v>令和６年度分として</v>
          </cell>
          <cell r="N12" t="str">
            <v>床）雑費</v>
          </cell>
          <cell r="O12" t="str">
            <v>日本心身医学会</v>
          </cell>
          <cell r="P12">
            <v>14000</v>
          </cell>
          <cell r="Q12"/>
          <cell r="R12"/>
          <cell r="S12"/>
          <cell r="T12"/>
          <cell r="U12" t="str">
            <v>不課税</v>
          </cell>
          <cell r="V12" t="str">
            <v>不課税</v>
          </cell>
          <cell r="W12">
            <v>14000</v>
          </cell>
          <cell r="X12">
            <v>0</v>
          </cell>
          <cell r="Y12" t="str">
            <v>-</v>
          </cell>
          <cell r="Z12"/>
        </row>
        <row r="13">
          <cell r="A13">
            <v>10</v>
          </cell>
          <cell r="B13" t="str">
            <v>施行</v>
          </cell>
          <cell r="C13">
            <v>45392</v>
          </cell>
          <cell r="D13" t="str">
            <v>土生川　千珠</v>
          </cell>
          <cell r="E13" t="str">
            <v>土生川Dr</v>
          </cell>
          <cell r="F13" t="str">
            <v>オムロン共同研究</v>
          </cell>
          <cell r="G13"/>
          <cell r="H13" t="str">
            <v>学会年会費の支払い(日本喘息学会)</v>
          </cell>
          <cell r="I13" t="str">
            <v>－</v>
          </cell>
          <cell r="J13" t="str">
            <v>－</v>
          </cell>
          <cell r="K13">
            <v>1</v>
          </cell>
          <cell r="L13">
            <v>20000</v>
          </cell>
          <cell r="M13" t="str">
            <v>令和５、６年度分として</v>
          </cell>
          <cell r="N13" t="str">
            <v>床）雑費</v>
          </cell>
          <cell r="O13" t="str">
            <v>日本喘息学会</v>
          </cell>
          <cell r="P13">
            <v>20000</v>
          </cell>
          <cell r="Q13"/>
          <cell r="R13"/>
          <cell r="S13"/>
          <cell r="T13"/>
          <cell r="U13" t="str">
            <v>不課税</v>
          </cell>
          <cell r="V13" t="str">
            <v>不課税</v>
          </cell>
          <cell r="W13">
            <v>20000</v>
          </cell>
          <cell r="X13">
            <v>0</v>
          </cell>
          <cell r="Y13" t="str">
            <v>-</v>
          </cell>
          <cell r="Z13"/>
        </row>
        <row r="14">
          <cell r="A14">
            <v>11</v>
          </cell>
          <cell r="B14" t="str">
            <v>施行</v>
          </cell>
          <cell r="C14">
            <v>45393</v>
          </cell>
          <cell r="D14" t="str">
            <v>石井Dr</v>
          </cell>
          <cell r="E14" t="str">
            <v>施設管理費</v>
          </cell>
          <cell r="F14"/>
          <cell r="G14"/>
          <cell r="H14" t="str">
            <v>論文（症例報告）掲載料（和歌山医学）</v>
          </cell>
          <cell r="I14" t="str">
            <v>－</v>
          </cell>
          <cell r="J14" t="str">
            <v>－</v>
          </cell>
          <cell r="K14">
            <v>1</v>
          </cell>
          <cell r="L14">
            <v>8800</v>
          </cell>
          <cell r="M14" t="str">
            <v>論文掲載のため</v>
          </cell>
          <cell r="N14" t="str">
            <v>床）雑費</v>
          </cell>
          <cell r="O14" t="str">
            <v>有限会社オフィス・コカワ</v>
          </cell>
          <cell r="P14">
            <v>8800</v>
          </cell>
          <cell r="Q14"/>
          <cell r="R14"/>
          <cell r="S14"/>
          <cell r="T14"/>
          <cell r="U14" t="str">
            <v>税込金額</v>
          </cell>
          <cell r="V14" t="str">
            <v>（税込）</v>
          </cell>
          <cell r="W14">
            <v>8800</v>
          </cell>
          <cell r="X14">
            <v>0</v>
          </cell>
          <cell r="Y14"/>
          <cell r="Z14">
            <v>45390</v>
          </cell>
        </row>
        <row r="15">
          <cell r="A15">
            <v>12</v>
          </cell>
          <cell r="B15" t="str">
            <v>購入</v>
          </cell>
          <cell r="C15">
            <v>45390</v>
          </cell>
          <cell r="D15" t="str">
            <v>横山　省三</v>
          </cell>
          <cell r="E15" t="str">
            <v>臨床研究部管理費</v>
          </cell>
          <cell r="F15"/>
          <cell r="G15"/>
          <cell r="H15" t="str">
            <v>デジタル温湿度計データロガー</v>
          </cell>
          <cell r="I15" t="str">
            <v>AD-5696</v>
          </cell>
          <cell r="J15" t="str">
            <v>株式会社エー・アンド・デイ</v>
          </cell>
          <cell r="K15">
            <v>2</v>
          </cell>
          <cell r="L15">
            <v>60720</v>
          </cell>
          <cell r="M15" t="str">
            <v>臨床研究業務に必要なため</v>
          </cell>
          <cell r="N15" t="str">
            <v>床）研究用消耗器具備品費</v>
          </cell>
          <cell r="O15" t="str">
            <v>金與</v>
          </cell>
          <cell r="P15">
            <v>30360</v>
          </cell>
          <cell r="Q15"/>
          <cell r="R15"/>
          <cell r="S15"/>
          <cell r="T15"/>
          <cell r="U15" t="str">
            <v>税込金額</v>
          </cell>
          <cell r="V15" t="str">
            <v>（税込）</v>
          </cell>
          <cell r="W15">
            <v>60720</v>
          </cell>
          <cell r="X15">
            <v>0</v>
          </cell>
          <cell r="Y15"/>
          <cell r="Z15"/>
        </row>
        <row r="16">
          <cell r="A16">
            <v>13</v>
          </cell>
          <cell r="B16" t="str">
            <v>購入</v>
          </cell>
          <cell r="C16">
            <v>45406</v>
          </cell>
          <cell r="D16" t="str">
            <v>石井　健次</v>
          </cell>
          <cell r="E16" t="str">
            <v>仲河Dr</v>
          </cell>
          <cell r="F16" t="str">
            <v>受託研究</v>
          </cell>
          <cell r="G16"/>
          <cell r="H16" t="str">
            <v>日本脳神経外科学会会費</v>
          </cell>
          <cell r="I16"/>
          <cell r="J16"/>
          <cell r="K16">
            <v>1</v>
          </cell>
          <cell r="L16">
            <v>16000</v>
          </cell>
          <cell r="M16" t="str">
            <v>石井健次先生分令和６年度分として（振込手数料込み）</v>
          </cell>
          <cell r="N16" t="str">
            <v>床）雑費</v>
          </cell>
          <cell r="O16" t="str">
            <v>日本脳神経外科学会</v>
          </cell>
          <cell r="P16">
            <v>16000</v>
          </cell>
          <cell r="Q16"/>
          <cell r="R16"/>
          <cell r="S16"/>
          <cell r="T16"/>
          <cell r="U16" t="str">
            <v>不課税</v>
          </cell>
          <cell r="V16" t="str">
            <v>不課税</v>
          </cell>
          <cell r="W16">
            <v>16000</v>
          </cell>
          <cell r="X16">
            <v>0</v>
          </cell>
          <cell r="Y16" t="str">
            <v>-</v>
          </cell>
          <cell r="Z16">
            <v>45412</v>
          </cell>
        </row>
        <row r="17">
          <cell r="A17">
            <v>14</v>
          </cell>
          <cell r="B17" t="str">
            <v>購入</v>
          </cell>
          <cell r="C17">
            <v>45406</v>
          </cell>
          <cell r="D17" t="str">
            <v>仲河　恒志</v>
          </cell>
          <cell r="E17" t="str">
            <v>仲河Dr</v>
          </cell>
          <cell r="F17" t="str">
            <v>受託研究</v>
          </cell>
          <cell r="G17"/>
          <cell r="H17" t="str">
            <v>日本脳神経外科学会会費</v>
          </cell>
          <cell r="I17"/>
          <cell r="J17"/>
          <cell r="K17">
            <v>1</v>
          </cell>
          <cell r="L17">
            <v>20000</v>
          </cell>
          <cell r="M17" t="str">
            <v>仲河恒志先生分令和６年度分として（振込手数料込み）</v>
          </cell>
          <cell r="N17" t="str">
            <v>床）雑費</v>
          </cell>
          <cell r="O17" t="str">
            <v>日本脳神経外科学会</v>
          </cell>
          <cell r="P17">
            <v>20000</v>
          </cell>
          <cell r="Q17"/>
          <cell r="R17"/>
          <cell r="S17"/>
          <cell r="T17"/>
          <cell r="U17" t="str">
            <v>不課税</v>
          </cell>
          <cell r="V17" t="str">
            <v>不課税</v>
          </cell>
          <cell r="W17">
            <v>20000</v>
          </cell>
          <cell r="X17">
            <v>0</v>
          </cell>
          <cell r="Y17" t="str">
            <v>-</v>
          </cell>
          <cell r="Z17">
            <v>45412</v>
          </cell>
        </row>
        <row r="18">
          <cell r="A18">
            <v>15</v>
          </cell>
          <cell r="B18" t="str">
            <v>施行</v>
          </cell>
          <cell r="C18">
            <v>45419</v>
          </cell>
          <cell r="D18" t="str">
            <v>橋爪　俊和</v>
          </cell>
          <cell r="E18" t="str">
            <v>橋爪Dr</v>
          </cell>
          <cell r="F18" t="str">
            <v>受託研究</v>
          </cell>
          <cell r="G18"/>
          <cell r="H18" t="str">
            <v>国立医療学会会費</v>
          </cell>
          <cell r="I18" t="str">
            <v>－</v>
          </cell>
          <cell r="J18" t="str">
            <v>－</v>
          </cell>
          <cell r="K18">
            <v>1</v>
          </cell>
          <cell r="L18">
            <v>9000</v>
          </cell>
          <cell r="M18" t="str">
            <v>令和6年度分として</v>
          </cell>
          <cell r="N18" t="str">
            <v>床）雑費</v>
          </cell>
          <cell r="O18" t="str">
            <v>国立医療学会</v>
          </cell>
          <cell r="P18">
            <v>9000</v>
          </cell>
          <cell r="Q18"/>
          <cell r="R18"/>
          <cell r="S18"/>
          <cell r="T18"/>
          <cell r="U18" t="str">
            <v>不課税</v>
          </cell>
          <cell r="V18" t="str">
            <v>不課税</v>
          </cell>
          <cell r="W18">
            <v>9000</v>
          </cell>
          <cell r="X18">
            <v>0</v>
          </cell>
          <cell r="Y18" t="str">
            <v>-</v>
          </cell>
          <cell r="Z18">
            <v>45419</v>
          </cell>
        </row>
        <row r="19">
          <cell r="A19">
            <v>16</v>
          </cell>
          <cell r="B19" t="str">
            <v>施行</v>
          </cell>
          <cell r="C19">
            <v>45421</v>
          </cell>
          <cell r="D19" t="str">
            <v>仲河　恒志</v>
          </cell>
          <cell r="E19" t="str">
            <v>仲河Dr</v>
          </cell>
          <cell r="F19" t="str">
            <v>受託研究</v>
          </cell>
          <cell r="G19"/>
          <cell r="H19" t="str">
            <v>日本脳卒中の外科学会会費</v>
          </cell>
          <cell r="I19" t="str">
            <v>－</v>
          </cell>
          <cell r="J19" t="str">
            <v>－</v>
          </cell>
          <cell r="K19">
            <v>1</v>
          </cell>
          <cell r="L19">
            <v>10000</v>
          </cell>
          <cell r="M19" t="str">
            <v>令和６年度分として
支払手数料病院負担（\203）</v>
          </cell>
          <cell r="N19" t="str">
            <v>床）雑費</v>
          </cell>
          <cell r="O19" t="str">
            <v>日本脳卒中の外科学会</v>
          </cell>
          <cell r="P19">
            <v>10000</v>
          </cell>
          <cell r="Q19"/>
          <cell r="R19"/>
          <cell r="S19"/>
          <cell r="T19"/>
          <cell r="U19" t="str">
            <v>不課税</v>
          </cell>
          <cell r="V19" t="str">
            <v>不課税</v>
          </cell>
          <cell r="W19">
            <v>10000</v>
          </cell>
          <cell r="X19">
            <v>0</v>
          </cell>
          <cell r="Y19" t="str">
            <v>-</v>
          </cell>
          <cell r="Z19">
            <v>45421</v>
          </cell>
        </row>
        <row r="20">
          <cell r="A20">
            <v>17</v>
          </cell>
          <cell r="B20" t="str">
            <v>購入</v>
          </cell>
          <cell r="C20">
            <v>45426</v>
          </cell>
          <cell r="D20" t="str">
            <v>土生川　千珠</v>
          </cell>
          <cell r="E20" t="str">
            <v>土生川Dr</v>
          </cell>
          <cell r="F20" t="str">
            <v>オムロン共同研究</v>
          </cell>
          <cell r="G20"/>
          <cell r="H20" t="str">
            <v>ソフトウェア　ダウンロード版</v>
          </cell>
          <cell r="I20" t="str">
            <v>エクセル統計 通常版4年2台</v>
          </cell>
          <cell r="J20" t="str">
            <v>－</v>
          </cell>
          <cell r="K20">
            <v>1</v>
          </cell>
          <cell r="L20">
            <v>55000</v>
          </cell>
          <cell r="M20" t="str">
            <v>臨床研究業務に必要なため</v>
          </cell>
          <cell r="N20" t="str">
            <v>床）消耗器具備品</v>
          </cell>
          <cell r="O20" t="str">
            <v>金與</v>
          </cell>
          <cell r="P20">
            <v>60500.000000000007</v>
          </cell>
          <cell r="Q20"/>
          <cell r="R20"/>
          <cell r="S20"/>
          <cell r="T20"/>
          <cell r="U20" t="str">
            <v>税込金額</v>
          </cell>
          <cell r="V20" t="str">
            <v>（税込）</v>
          </cell>
          <cell r="W20">
            <v>60500.000000000007</v>
          </cell>
          <cell r="X20">
            <v>0</v>
          </cell>
          <cell r="Y20">
            <v>45426</v>
          </cell>
          <cell r="Z20">
            <v>45432</v>
          </cell>
        </row>
        <row r="21">
          <cell r="A21">
            <v>18</v>
          </cell>
          <cell r="B21" t="str">
            <v>購入</v>
          </cell>
          <cell r="C21">
            <v>45426</v>
          </cell>
          <cell r="D21" t="str">
            <v>土生川　千珠</v>
          </cell>
          <cell r="E21" t="str">
            <v>土生川Dr</v>
          </cell>
          <cell r="F21" t="str">
            <v>オムロン共同研究</v>
          </cell>
          <cell r="G21"/>
          <cell r="H21" t="str">
            <v>電源タップ　1ｍ</v>
          </cell>
          <cell r="I21" t="str">
            <v>T-E6A-2610WH</v>
          </cell>
          <cell r="J21" t="str">
            <v>－</v>
          </cell>
          <cell r="K21">
            <v>1</v>
          </cell>
          <cell r="L21">
            <v>1980</v>
          </cell>
          <cell r="M21" t="str">
            <v>臨床研究業務に必要なため</v>
          </cell>
          <cell r="N21" t="str">
            <v>床）消耗器具備品</v>
          </cell>
          <cell r="O21" t="str">
            <v>金與</v>
          </cell>
          <cell r="P21">
            <v>2178</v>
          </cell>
          <cell r="Q21"/>
          <cell r="R21"/>
          <cell r="S21"/>
          <cell r="T21"/>
          <cell r="U21" t="str">
            <v>税込金額</v>
          </cell>
          <cell r="V21" t="str">
            <v>（税込）</v>
          </cell>
          <cell r="W21">
            <v>2178</v>
          </cell>
          <cell r="X21">
            <v>0</v>
          </cell>
          <cell r="Y21">
            <v>45426</v>
          </cell>
          <cell r="Z21">
            <v>45432</v>
          </cell>
        </row>
        <row r="22">
          <cell r="A22">
            <v>19</v>
          </cell>
          <cell r="B22" t="str">
            <v>購入</v>
          </cell>
          <cell r="C22">
            <v>45426</v>
          </cell>
          <cell r="D22" t="str">
            <v>土生川　千珠</v>
          </cell>
          <cell r="E22" t="str">
            <v>土生川Dr</v>
          </cell>
          <cell r="F22" t="str">
            <v>オムロン共同研究</v>
          </cell>
          <cell r="G22"/>
          <cell r="H22" t="str">
            <v>電源タップ　1ｍ</v>
          </cell>
          <cell r="I22" t="str">
            <v>T-BR04-2610BR</v>
          </cell>
          <cell r="J22" t="str">
            <v>－</v>
          </cell>
          <cell r="K22">
            <v>2</v>
          </cell>
          <cell r="L22">
            <v>1850</v>
          </cell>
          <cell r="M22" t="str">
            <v>臨床研究業務に必要なため</v>
          </cell>
          <cell r="N22" t="str">
            <v>床）消耗器具備品</v>
          </cell>
          <cell r="O22" t="str">
            <v>金與</v>
          </cell>
          <cell r="P22">
            <v>4070.0000000000005</v>
          </cell>
          <cell r="Q22"/>
          <cell r="R22"/>
          <cell r="S22"/>
          <cell r="T22"/>
          <cell r="U22" t="str">
            <v>税込金額</v>
          </cell>
          <cell r="V22" t="str">
            <v>（税込）</v>
          </cell>
          <cell r="W22">
            <v>8140.0000000000009</v>
          </cell>
          <cell r="X22">
            <v>0</v>
          </cell>
          <cell r="Y22">
            <v>45426</v>
          </cell>
          <cell r="Z22">
            <v>45432</v>
          </cell>
        </row>
        <row r="23">
          <cell r="A23">
            <v>20</v>
          </cell>
          <cell r="B23" t="str">
            <v>購入</v>
          </cell>
          <cell r="C23">
            <v>45426</v>
          </cell>
          <cell r="D23" t="str">
            <v>北市　正則</v>
          </cell>
          <cell r="E23" t="str">
            <v>施設管理費</v>
          </cell>
          <cell r="F23"/>
          <cell r="G23"/>
          <cell r="H23" t="str">
            <v>文献複写料の支払い</v>
          </cell>
          <cell r="I23" t="str">
            <v>The New England Journal of Medicine　白黒4枚（送料込み）</v>
          </cell>
          <cell r="J23" t="str">
            <v>－</v>
          </cell>
          <cell r="K23">
            <v>1</v>
          </cell>
          <cell r="L23" t="str">
            <v>－</v>
          </cell>
          <cell r="M23" t="str">
            <v>臨床研究業務に必要なため</v>
          </cell>
          <cell r="N23" t="str">
            <v>床）雑費</v>
          </cell>
          <cell r="O23" t="str">
            <v>大阪公立大学</v>
          </cell>
          <cell r="P23">
            <v>300</v>
          </cell>
          <cell r="Q23"/>
          <cell r="R23"/>
          <cell r="S23"/>
          <cell r="T23"/>
          <cell r="U23" t="str">
            <v>税込金額</v>
          </cell>
          <cell r="V23" t="str">
            <v>（税込）</v>
          </cell>
          <cell r="W23">
            <v>300</v>
          </cell>
          <cell r="X23">
            <v>0</v>
          </cell>
          <cell r="Y23">
            <v>45425</v>
          </cell>
          <cell r="Z23">
            <v>45425</v>
          </cell>
        </row>
        <row r="24">
          <cell r="A24">
            <v>21</v>
          </cell>
          <cell r="B24" t="str">
            <v>立替申請</v>
          </cell>
          <cell r="C24">
            <v>45428</v>
          </cell>
          <cell r="D24" t="str">
            <v>泉　　鉉吉</v>
          </cell>
          <cell r="E24" t="str">
            <v>泉Dr</v>
          </cell>
          <cell r="F24" t="str">
            <v>受託研究</v>
          </cell>
          <cell r="G24"/>
          <cell r="H24" t="str">
            <v>日本小児神経学会近畿地方会年会費</v>
          </cell>
          <cell r="I24" t="str">
            <v>－</v>
          </cell>
          <cell r="J24" t="str">
            <v>－</v>
          </cell>
          <cell r="K24">
            <v>1</v>
          </cell>
          <cell r="L24">
            <v>10000</v>
          </cell>
          <cell r="M24" t="str">
            <v>令和4、5年度分として</v>
          </cell>
          <cell r="N24" t="str">
            <v>床）雑費</v>
          </cell>
          <cell r="O24" t="str">
            <v>日本小児神経学会</v>
          </cell>
          <cell r="P24">
            <v>10000</v>
          </cell>
          <cell r="Q24"/>
          <cell r="R24"/>
          <cell r="S24"/>
          <cell r="T24"/>
          <cell r="U24" t="str">
            <v>不課税</v>
          </cell>
          <cell r="V24" t="str">
            <v>不課税</v>
          </cell>
          <cell r="W24">
            <v>10000</v>
          </cell>
          <cell r="X24">
            <v>0</v>
          </cell>
          <cell r="Y24" t="str">
            <v>-</v>
          </cell>
          <cell r="Z24">
            <v>45428</v>
          </cell>
        </row>
        <row r="25">
          <cell r="A25">
            <v>22</v>
          </cell>
          <cell r="B25" t="str">
            <v>施行</v>
          </cell>
          <cell r="C25">
            <v>45428</v>
          </cell>
          <cell r="D25" t="str">
            <v>泉　　鉉吉</v>
          </cell>
          <cell r="E25" t="str">
            <v>泉Dr</v>
          </cell>
          <cell r="F25" t="str">
            <v>受託研究</v>
          </cell>
          <cell r="G25"/>
          <cell r="H25" t="str">
            <v>日本小児学会和歌山地方会年会費</v>
          </cell>
          <cell r="I25"/>
          <cell r="J25"/>
          <cell r="K25">
            <v>1</v>
          </cell>
          <cell r="L25">
            <v>5000</v>
          </cell>
          <cell r="M25" t="str">
            <v>令和６年度分として
支払手数料病院負担（\203）</v>
          </cell>
          <cell r="N25" t="str">
            <v>床）雑費</v>
          </cell>
          <cell r="O25" t="str">
            <v>日本小児学会</v>
          </cell>
          <cell r="P25">
            <v>5000</v>
          </cell>
          <cell r="Q25"/>
          <cell r="R25"/>
          <cell r="S25"/>
          <cell r="T25"/>
          <cell r="U25" t="str">
            <v>不課税</v>
          </cell>
          <cell r="V25" t="str">
            <v>不課税</v>
          </cell>
          <cell r="W25">
            <v>5000</v>
          </cell>
          <cell r="X25">
            <v>0</v>
          </cell>
          <cell r="Y25" t="str">
            <v>-</v>
          </cell>
          <cell r="Z25">
            <v>45428</v>
          </cell>
        </row>
        <row r="26">
          <cell r="A26">
            <v>23</v>
          </cell>
          <cell r="B26" t="str">
            <v>施行</v>
          </cell>
          <cell r="C26">
            <v>45428</v>
          </cell>
          <cell r="D26" t="str">
            <v>土生川　千珠</v>
          </cell>
          <cell r="E26" t="str">
            <v>土生川Dr</v>
          </cell>
          <cell r="F26" t="str">
            <v>オムロン共同研究</v>
          </cell>
          <cell r="G26"/>
          <cell r="H26" t="str">
            <v>日本小児学会和歌山地方会年会費</v>
          </cell>
          <cell r="I26"/>
          <cell r="J26"/>
          <cell r="K26">
            <v>1</v>
          </cell>
          <cell r="L26">
            <v>5000</v>
          </cell>
          <cell r="M26" t="str">
            <v>令和６年度分として
支払手数料病院負担（\203）</v>
          </cell>
          <cell r="N26" t="str">
            <v>床）雑費</v>
          </cell>
          <cell r="O26" t="str">
            <v>日本小児学会</v>
          </cell>
          <cell r="P26">
            <v>5000</v>
          </cell>
          <cell r="Q26"/>
          <cell r="R26"/>
          <cell r="S26"/>
          <cell r="T26"/>
          <cell r="U26" t="str">
            <v>不課税</v>
          </cell>
          <cell r="V26" t="str">
            <v>不課税</v>
          </cell>
          <cell r="W26">
            <v>5000</v>
          </cell>
          <cell r="X26">
            <v>0</v>
          </cell>
          <cell r="Y26" t="str">
            <v>-</v>
          </cell>
          <cell r="Z26">
            <v>45428</v>
          </cell>
        </row>
        <row r="27">
          <cell r="A27">
            <v>24</v>
          </cell>
          <cell r="B27" t="str">
            <v>施行</v>
          </cell>
          <cell r="C27">
            <v>45432</v>
          </cell>
          <cell r="D27" t="str">
            <v>土生川　千珠</v>
          </cell>
          <cell r="E27" t="str">
            <v>土生川Dr</v>
          </cell>
          <cell r="F27" t="str">
            <v>オムロン共同研究</v>
          </cell>
          <cell r="G27"/>
          <cell r="H27" t="str">
            <v>日本小児臨床アレルギー学会会費</v>
          </cell>
          <cell r="I27"/>
          <cell r="J27"/>
          <cell r="K27">
            <v>1</v>
          </cell>
          <cell r="L27">
            <v>12000</v>
          </cell>
          <cell r="M27" t="str">
            <v>令和６年度分として
支払手数料病院負担（\203）</v>
          </cell>
          <cell r="N27" t="str">
            <v>床）雑費</v>
          </cell>
          <cell r="O27" t="str">
            <v>日本小児臨床アレルギー学会</v>
          </cell>
          <cell r="P27">
            <v>12000</v>
          </cell>
          <cell r="Q27"/>
          <cell r="R27"/>
          <cell r="S27"/>
          <cell r="T27"/>
          <cell r="U27" t="str">
            <v>不課税</v>
          </cell>
          <cell r="V27" t="str">
            <v>不課税</v>
          </cell>
          <cell r="W27">
            <v>12000</v>
          </cell>
          <cell r="X27">
            <v>0</v>
          </cell>
          <cell r="Y27" t="str">
            <v>-</v>
          </cell>
          <cell r="Z27">
            <v>45428</v>
          </cell>
        </row>
        <row r="28">
          <cell r="A28">
            <v>25</v>
          </cell>
          <cell r="B28" t="str">
            <v>購入</v>
          </cell>
          <cell r="C28">
            <v>45425</v>
          </cell>
          <cell r="D28" t="str">
            <v>治験管理室</v>
          </cell>
          <cell r="E28" t="str">
            <v>臨床研究部管理費研究費</v>
          </cell>
          <cell r="F28"/>
          <cell r="G28"/>
          <cell r="H28" t="str">
            <v>お茶</v>
          </cell>
          <cell r="I28"/>
          <cell r="J28"/>
          <cell r="K28">
            <v>1</v>
          </cell>
          <cell r="L28">
            <v>108</v>
          </cell>
          <cell r="M28" t="str">
            <v>治験審査委員会外部委員用</v>
          </cell>
          <cell r="N28" t="str">
            <v>床）雑費</v>
          </cell>
          <cell r="O28" t="str">
            <v>株式会社光洋</v>
          </cell>
          <cell r="P28">
            <v>108</v>
          </cell>
          <cell r="Q28"/>
          <cell r="R28"/>
          <cell r="S28"/>
          <cell r="T28"/>
          <cell r="U28" t="str">
            <v>税込金額</v>
          </cell>
          <cell r="V28" t="str">
            <v>（税込）</v>
          </cell>
          <cell r="W28">
            <v>108</v>
          </cell>
          <cell r="X28">
            <v>0</v>
          </cell>
          <cell r="Y28" t="str">
            <v>-</v>
          </cell>
          <cell r="Z28">
            <v>45420</v>
          </cell>
        </row>
        <row r="29">
          <cell r="A29">
            <v>26</v>
          </cell>
          <cell r="B29" t="str">
            <v>施行</v>
          </cell>
          <cell r="C29">
            <v>45432</v>
          </cell>
          <cell r="D29" t="str">
            <v>土生川　千珠</v>
          </cell>
          <cell r="E29" t="str">
            <v>土生川Dr</v>
          </cell>
          <cell r="F29" t="str">
            <v>オムロン共同研究</v>
          </cell>
          <cell r="G29"/>
          <cell r="H29" t="str">
            <v>「小児内科56巻3号」100部別刷代</v>
          </cell>
          <cell r="I29" t="str">
            <v>－</v>
          </cell>
          <cell r="J29" t="str">
            <v>－</v>
          </cell>
          <cell r="K29">
            <v>1</v>
          </cell>
          <cell r="L29" t="str">
            <v>－</v>
          </cell>
          <cell r="M29" t="str">
            <v>臨床研究業務に必要なため</v>
          </cell>
          <cell r="N29" t="str">
            <v>床）消耗品費</v>
          </cell>
          <cell r="O29" t="str">
            <v>株式会社東京医学社</v>
          </cell>
          <cell r="P29">
            <v>11000</v>
          </cell>
          <cell r="Q29"/>
          <cell r="R29"/>
          <cell r="S29"/>
          <cell r="T29"/>
          <cell r="U29" t="str">
            <v>税込金額</v>
          </cell>
          <cell r="V29" t="str">
            <v>（税込）</v>
          </cell>
          <cell r="W29">
            <v>11000</v>
          </cell>
          <cell r="X29">
            <v>0</v>
          </cell>
          <cell r="Y29" t="str">
            <v>-</v>
          </cell>
          <cell r="Z29">
            <v>45432</v>
          </cell>
        </row>
        <row r="30">
          <cell r="A30">
            <v>27</v>
          </cell>
          <cell r="B30" t="str">
            <v>施行</v>
          </cell>
          <cell r="C30">
            <v>45432</v>
          </cell>
          <cell r="D30" t="str">
            <v>土生川　千珠</v>
          </cell>
          <cell r="E30" t="str">
            <v>土生川Dr</v>
          </cell>
          <cell r="F30" t="str">
            <v>オムロン共同研究</v>
          </cell>
          <cell r="G30"/>
          <cell r="H30" t="str">
            <v>日本小児呼吸器学会年会費</v>
          </cell>
          <cell r="I30"/>
          <cell r="J30"/>
          <cell r="K30">
            <v>1</v>
          </cell>
          <cell r="L30">
            <v>10000</v>
          </cell>
          <cell r="M30" t="str">
            <v>令和６年度分として
支払手数料病院負担（\203）</v>
          </cell>
          <cell r="N30" t="str">
            <v>床）雑費</v>
          </cell>
          <cell r="O30" t="str">
            <v>日本小児呼吸器学会</v>
          </cell>
          <cell r="P30">
            <v>10000</v>
          </cell>
          <cell r="Q30"/>
          <cell r="R30"/>
          <cell r="S30"/>
          <cell r="T30"/>
          <cell r="U30" t="str">
            <v>不課税</v>
          </cell>
          <cell r="V30" t="str">
            <v>不課税</v>
          </cell>
          <cell r="W30">
            <v>10000</v>
          </cell>
          <cell r="X30">
            <v>0</v>
          </cell>
          <cell r="Y30" t="str">
            <v>-</v>
          </cell>
          <cell r="Z30" t="str">
            <v>-</v>
          </cell>
        </row>
        <row r="31">
          <cell r="A31">
            <v>28</v>
          </cell>
          <cell r="B31" t="str">
            <v>購入</v>
          </cell>
          <cell r="C31">
            <v>45442</v>
          </cell>
          <cell r="D31" t="str">
            <v>萩原　慎　</v>
          </cell>
          <cell r="E31" t="str">
            <v>萩原Dr</v>
          </cell>
          <cell r="F31" t="str">
            <v>受託研究</v>
          </cell>
          <cell r="G31"/>
          <cell r="H31" t="str">
            <v>レジデントのための感染症診療マニュアル　第4版</v>
          </cell>
          <cell r="I31"/>
          <cell r="J31"/>
          <cell r="K31">
            <v>1</v>
          </cell>
          <cell r="L31">
            <v>13200</v>
          </cell>
          <cell r="M31" t="str">
            <v>臨床研究業務に必要なため</v>
          </cell>
          <cell r="N31" t="str">
            <v>床）消耗品費</v>
          </cell>
          <cell r="O31" t="str">
            <v>㈱神陵文庫</v>
          </cell>
          <cell r="P31">
            <v>11880</v>
          </cell>
          <cell r="Q31"/>
          <cell r="R31"/>
          <cell r="S31"/>
          <cell r="T31"/>
          <cell r="U31" t="str">
            <v>税込金額</v>
          </cell>
          <cell r="V31" t="str">
            <v>（税込）</v>
          </cell>
          <cell r="W31">
            <v>11880</v>
          </cell>
          <cell r="X31">
            <v>0</v>
          </cell>
          <cell r="Y31">
            <v>45446</v>
          </cell>
          <cell r="Z31">
            <v>45450</v>
          </cell>
        </row>
        <row r="32">
          <cell r="A32">
            <v>29</v>
          </cell>
          <cell r="B32" t="str">
            <v>購入</v>
          </cell>
          <cell r="C32">
            <v>45442</v>
          </cell>
          <cell r="D32" t="str">
            <v>萩原　慎　</v>
          </cell>
          <cell r="E32" t="str">
            <v>萩原Dr</v>
          </cell>
          <cell r="F32" t="str">
            <v>受託研究</v>
          </cell>
          <cell r="G32"/>
          <cell r="H32" t="str">
            <v>結核診療ガイドライン2024</v>
          </cell>
          <cell r="I32"/>
          <cell r="J32"/>
          <cell r="K32">
            <v>1</v>
          </cell>
          <cell r="L32">
            <v>3960</v>
          </cell>
          <cell r="M32" t="str">
            <v>臨床研究業務に必要なため</v>
          </cell>
          <cell r="N32" t="str">
            <v>床）消耗品費</v>
          </cell>
          <cell r="O32" t="str">
            <v>㈱神陵文庫</v>
          </cell>
          <cell r="P32">
            <v>3564</v>
          </cell>
          <cell r="Q32"/>
          <cell r="R32"/>
          <cell r="S32"/>
          <cell r="T32"/>
          <cell r="U32" t="str">
            <v>税込金額</v>
          </cell>
          <cell r="V32" t="str">
            <v>（税込）</v>
          </cell>
          <cell r="W32">
            <v>3564</v>
          </cell>
          <cell r="X32">
            <v>0</v>
          </cell>
          <cell r="Y32">
            <v>45446</v>
          </cell>
          <cell r="Z32">
            <v>45450</v>
          </cell>
        </row>
        <row r="33">
          <cell r="A33">
            <v>30</v>
          </cell>
          <cell r="B33" t="str">
            <v>購入</v>
          </cell>
          <cell r="C33">
            <v>45442</v>
          </cell>
          <cell r="D33" t="str">
            <v>萩原　慎　</v>
          </cell>
          <cell r="E33" t="str">
            <v>萩原Dr</v>
          </cell>
          <cell r="F33" t="str">
            <v>受託研究</v>
          </cell>
          <cell r="G33"/>
          <cell r="H33" t="str">
            <v>ポケット呼吸器診療2024</v>
          </cell>
          <cell r="I33"/>
          <cell r="J33"/>
          <cell r="K33">
            <v>1</v>
          </cell>
          <cell r="L33">
            <v>2200</v>
          </cell>
          <cell r="M33" t="str">
            <v>臨床研究業務に必要なため</v>
          </cell>
          <cell r="N33" t="str">
            <v>床）消耗品費</v>
          </cell>
          <cell r="O33" t="str">
            <v>㈱神陵文庫</v>
          </cell>
          <cell r="P33">
            <v>1980</v>
          </cell>
          <cell r="Q33"/>
          <cell r="R33"/>
          <cell r="S33"/>
          <cell r="T33"/>
          <cell r="U33" t="str">
            <v>税込金額</v>
          </cell>
          <cell r="V33" t="str">
            <v>（税込）</v>
          </cell>
          <cell r="W33">
            <v>1980</v>
          </cell>
          <cell r="X33">
            <v>0</v>
          </cell>
          <cell r="Y33">
            <v>45446</v>
          </cell>
          <cell r="Z33">
            <v>45450</v>
          </cell>
        </row>
        <row r="34">
          <cell r="A34">
            <v>31</v>
          </cell>
          <cell r="B34" t="str">
            <v>立替申請</v>
          </cell>
          <cell r="C34">
            <v>45442</v>
          </cell>
          <cell r="D34" t="str">
            <v>泉　　鉉吉</v>
          </cell>
          <cell r="E34" t="str">
            <v>泉Dr</v>
          </cell>
          <cell r="F34" t="str">
            <v>受託研究</v>
          </cell>
          <cell r="G34"/>
          <cell r="H34" t="str">
            <v>日本小児科学会和歌山地方会年会費</v>
          </cell>
          <cell r="I34" t="str">
            <v>－</v>
          </cell>
          <cell r="J34" t="str">
            <v>－</v>
          </cell>
          <cell r="K34">
            <v>1</v>
          </cell>
          <cell r="L34" t="str">
            <v>-</v>
          </cell>
          <cell r="M34" t="str">
            <v>令和6年度分として</v>
          </cell>
          <cell r="N34" t="str">
            <v>床）雑費</v>
          </cell>
          <cell r="O34" t="str">
            <v>日本小児神経学会</v>
          </cell>
          <cell r="P34">
            <v>5000</v>
          </cell>
          <cell r="Q34"/>
          <cell r="R34"/>
          <cell r="S34"/>
          <cell r="T34"/>
          <cell r="U34" t="str">
            <v>不課税</v>
          </cell>
          <cell r="V34" t="str">
            <v>不課税</v>
          </cell>
          <cell r="W34">
            <v>5000</v>
          </cell>
          <cell r="X34">
            <v>0</v>
          </cell>
          <cell r="Y34" t="str">
            <v>-</v>
          </cell>
          <cell r="Z34">
            <v>45442</v>
          </cell>
        </row>
        <row r="35">
          <cell r="A35">
            <v>32</v>
          </cell>
          <cell r="B35" t="str">
            <v>立替申請</v>
          </cell>
          <cell r="C35">
            <v>45446</v>
          </cell>
          <cell r="D35" t="str">
            <v>仲河　恒志</v>
          </cell>
          <cell r="E35" t="str">
            <v>仲河Dr</v>
          </cell>
          <cell r="F35" t="str">
            <v>受託研究</v>
          </cell>
          <cell r="G35"/>
          <cell r="H35" t="str">
            <v>日本認知症学会・日本老年精神医学会合同講習会「アルツハイマー病における抗アミロイドβ抗体薬の投与にあたり必要な事項」参加費</v>
          </cell>
          <cell r="I35" t="str">
            <v>－</v>
          </cell>
          <cell r="J35" t="str">
            <v>－</v>
          </cell>
          <cell r="K35">
            <v>1</v>
          </cell>
          <cell r="L35" t="str">
            <v>-</v>
          </cell>
          <cell r="M35" t="str">
            <v>臨床研究業務に必要なため</v>
          </cell>
          <cell r="N35" t="str">
            <v>床）雑費</v>
          </cell>
          <cell r="O35" t="str">
            <v>日本認知症学会</v>
          </cell>
          <cell r="P35">
            <v>3000</v>
          </cell>
          <cell r="Q35"/>
          <cell r="R35"/>
          <cell r="S35"/>
          <cell r="T35"/>
          <cell r="U35" t="str">
            <v>税込金額</v>
          </cell>
          <cell r="V35" t="str">
            <v>（税込）</v>
          </cell>
          <cell r="W35">
            <v>3000</v>
          </cell>
          <cell r="X35">
            <v>0</v>
          </cell>
          <cell r="Y35" t="str">
            <v>-</v>
          </cell>
          <cell r="Z35">
            <v>45446</v>
          </cell>
        </row>
        <row r="36">
          <cell r="A36">
            <v>33</v>
          </cell>
          <cell r="B36" t="str">
            <v>購入</v>
          </cell>
          <cell r="C36">
            <v>45447</v>
          </cell>
          <cell r="D36" t="str">
            <v>萩原　慎　</v>
          </cell>
          <cell r="E36" t="str">
            <v>萩原Dr</v>
          </cell>
          <cell r="F36" t="str">
            <v>受託研究</v>
          </cell>
          <cell r="G36"/>
          <cell r="H36" t="str">
            <v>iPad Pro　11インチ</v>
          </cell>
          <cell r="I36"/>
          <cell r="J36"/>
          <cell r="K36">
            <v>1</v>
          </cell>
          <cell r="L36" t="str">
            <v>-</v>
          </cell>
          <cell r="M36" t="str">
            <v>臨床研究業務に必要なため</v>
          </cell>
          <cell r="N36" t="str">
            <v>床）消耗器具備品</v>
          </cell>
          <cell r="O36" t="str">
            <v>金與</v>
          </cell>
          <cell r="P36">
            <v>293150</v>
          </cell>
          <cell r="Q36"/>
          <cell r="R36"/>
          <cell r="S36"/>
          <cell r="T36"/>
          <cell r="U36" t="str">
            <v>税込金額</v>
          </cell>
          <cell r="V36" t="str">
            <v>（税込）</v>
          </cell>
          <cell r="W36">
            <v>293150</v>
          </cell>
          <cell r="X36">
            <v>0</v>
          </cell>
          <cell r="Y36">
            <v>45449</v>
          </cell>
          <cell r="Z36">
            <v>45447</v>
          </cell>
        </row>
        <row r="37">
          <cell r="A37">
            <v>34</v>
          </cell>
          <cell r="B37" t="str">
            <v>立替申請</v>
          </cell>
          <cell r="C37">
            <v>45446</v>
          </cell>
          <cell r="D37" t="str">
            <v>伊藤　雅矩</v>
          </cell>
          <cell r="E37" t="str">
            <v>仲河Dr</v>
          </cell>
          <cell r="F37" t="str">
            <v>受託研究</v>
          </cell>
          <cell r="G37"/>
          <cell r="H37" t="str">
            <v>日本認知症学会・日本老年精神医学会合同講習会「アルツハイマー病における抗アミロイドβ抗体薬の投与にあたり必要な事項」参加費</v>
          </cell>
          <cell r="I37" t="str">
            <v>－</v>
          </cell>
          <cell r="J37" t="str">
            <v>－</v>
          </cell>
          <cell r="K37">
            <v>1</v>
          </cell>
          <cell r="L37" t="str">
            <v>-</v>
          </cell>
          <cell r="M37" t="str">
            <v>臨床研究業務に必要なため</v>
          </cell>
          <cell r="N37" t="str">
            <v>床）雑費</v>
          </cell>
          <cell r="O37" t="str">
            <v>日本認知症学会</v>
          </cell>
          <cell r="P37">
            <v>3000</v>
          </cell>
          <cell r="Q37"/>
          <cell r="R37"/>
          <cell r="S37"/>
          <cell r="T37"/>
          <cell r="U37" t="str">
            <v>税込金額</v>
          </cell>
          <cell r="V37" t="str">
            <v>（税込）</v>
          </cell>
          <cell r="W37">
            <v>3000</v>
          </cell>
          <cell r="X37">
            <v>0</v>
          </cell>
          <cell r="Y37" t="str">
            <v>-</v>
          </cell>
          <cell r="Z37" t="str">
            <v>-</v>
          </cell>
        </row>
        <row r="38">
          <cell r="A38">
            <v>35</v>
          </cell>
          <cell r="B38" t="str">
            <v>立替申請</v>
          </cell>
          <cell r="C38">
            <v>45450</v>
          </cell>
          <cell r="D38" t="str">
            <v>土生川　千珠</v>
          </cell>
          <cell r="E38" t="str">
            <v>土生川Dr</v>
          </cell>
          <cell r="F38" t="str">
            <v>オムロン共同研究</v>
          </cell>
          <cell r="G38"/>
          <cell r="H38" t="str">
            <v>日本小児科学会雑誌論文投稿料（編集協力費）</v>
          </cell>
          <cell r="I38"/>
          <cell r="J38" t="str">
            <v>－</v>
          </cell>
          <cell r="K38">
            <v>1</v>
          </cell>
          <cell r="L38" t="str">
            <v>-</v>
          </cell>
          <cell r="M38" t="str">
            <v>支払期限に間に合わなかったため（うち100円は支払手数料）</v>
          </cell>
          <cell r="N38" t="str">
            <v>床）雑費</v>
          </cell>
          <cell r="O38" t="str">
            <v>日児誌編集</v>
          </cell>
          <cell r="P38">
            <v>10100</v>
          </cell>
          <cell r="Q38"/>
          <cell r="R38"/>
          <cell r="S38"/>
          <cell r="T38"/>
          <cell r="U38" t="str">
            <v>税込金額</v>
          </cell>
          <cell r="V38" t="str">
            <v>（税込）</v>
          </cell>
          <cell r="W38">
            <v>10100</v>
          </cell>
          <cell r="X38">
            <v>0</v>
          </cell>
          <cell r="Y38" t="str">
            <v>-</v>
          </cell>
          <cell r="Z38" t="str">
            <v>-</v>
          </cell>
        </row>
        <row r="39">
          <cell r="A39">
            <v>36</v>
          </cell>
          <cell r="B39" t="str">
            <v>立替申請</v>
          </cell>
          <cell r="C39">
            <v>45393</v>
          </cell>
          <cell r="D39" t="str">
            <v>土生川　千珠</v>
          </cell>
          <cell r="E39" t="str">
            <v>土生川Dr</v>
          </cell>
          <cell r="F39" t="str">
            <v>オムロン共同研究</v>
          </cell>
          <cell r="G39"/>
          <cell r="H39" t="str">
            <v>日本小児科学会会費</v>
          </cell>
          <cell r="I39"/>
          <cell r="J39" t="str">
            <v>－</v>
          </cell>
          <cell r="K39">
            <v>1</v>
          </cell>
          <cell r="L39" t="str">
            <v>-</v>
          </cell>
          <cell r="M39" t="str">
            <v>支払期限に間に合わなかったため</v>
          </cell>
          <cell r="N39" t="str">
            <v>床）雑費</v>
          </cell>
          <cell r="O39" t="str">
            <v>日本小児科学会</v>
          </cell>
          <cell r="P39">
            <v>10000</v>
          </cell>
          <cell r="Q39"/>
          <cell r="R39"/>
          <cell r="S39"/>
          <cell r="T39"/>
          <cell r="U39" t="str">
            <v>不課税</v>
          </cell>
          <cell r="V39" t="str">
            <v>不課税</v>
          </cell>
          <cell r="W39">
            <v>10000</v>
          </cell>
          <cell r="X39">
            <v>0</v>
          </cell>
          <cell r="Y39" t="str">
            <v>-</v>
          </cell>
          <cell r="Z39" t="str">
            <v>-</v>
          </cell>
        </row>
        <row r="40">
          <cell r="A40">
            <v>37</v>
          </cell>
          <cell r="B40" t="str">
            <v>施行</v>
          </cell>
          <cell r="C40">
            <v>45453</v>
          </cell>
          <cell r="D40" t="str">
            <v>萩原　慎　</v>
          </cell>
          <cell r="E40" t="str">
            <v>萩原Dr</v>
          </cell>
          <cell r="F40" t="str">
            <v>受託研究</v>
          </cell>
          <cell r="G40"/>
          <cell r="H40" t="str">
            <v>日本小児呼吸器学会年会費</v>
          </cell>
          <cell r="I40"/>
          <cell r="J40"/>
          <cell r="K40">
            <v>1</v>
          </cell>
          <cell r="L40">
            <v>10000</v>
          </cell>
          <cell r="M40" t="str">
            <v>令和６年度分として
支払手数料病院負担（\203）</v>
          </cell>
          <cell r="N40" t="str">
            <v>床）雑費</v>
          </cell>
          <cell r="O40" t="str">
            <v>日本小児呼吸器学会</v>
          </cell>
          <cell r="P40">
            <v>10000</v>
          </cell>
          <cell r="Q40"/>
          <cell r="R40"/>
          <cell r="S40"/>
          <cell r="T40"/>
          <cell r="U40" t="str">
            <v>不課税</v>
          </cell>
          <cell r="V40" t="str">
            <v>不課税</v>
          </cell>
          <cell r="W40"/>
          <cell r="X40">
            <v>0</v>
          </cell>
          <cell r="Y40" t="str">
            <v>-</v>
          </cell>
          <cell r="Z40"/>
        </row>
        <row r="41">
          <cell r="A41">
            <v>38</v>
          </cell>
          <cell r="B41" t="str">
            <v>購入</v>
          </cell>
          <cell r="C41">
            <v>45446</v>
          </cell>
          <cell r="D41" t="str">
            <v>倫理委員会</v>
          </cell>
          <cell r="E41" t="str">
            <v>臨床研究部管理費研究費</v>
          </cell>
          <cell r="F41"/>
          <cell r="G41"/>
          <cell r="H41" t="str">
            <v>お茶</v>
          </cell>
          <cell r="I41"/>
          <cell r="J41"/>
          <cell r="K41">
            <v>3</v>
          </cell>
          <cell r="L41">
            <v>447</v>
          </cell>
          <cell r="M41" t="str">
            <v>6月3日開催の倫理委員会外部委員用</v>
          </cell>
          <cell r="N41" t="str">
            <v>床）雑費</v>
          </cell>
          <cell r="O41" t="str">
            <v>株式会社光洋</v>
          </cell>
          <cell r="P41">
            <v>447</v>
          </cell>
          <cell r="Q41"/>
          <cell r="R41"/>
          <cell r="S41"/>
          <cell r="T41"/>
          <cell r="U41" t="str">
            <v>税込金額</v>
          </cell>
          <cell r="V41" t="str">
            <v>（税込）</v>
          </cell>
          <cell r="W41">
            <v>447</v>
          </cell>
          <cell r="X41">
            <v>0</v>
          </cell>
          <cell r="Y41"/>
          <cell r="Z41"/>
        </row>
        <row r="42">
          <cell r="A42">
            <v>39</v>
          </cell>
          <cell r="B42" t="str">
            <v>立替申請</v>
          </cell>
          <cell r="C42">
            <v>45425</v>
          </cell>
          <cell r="D42" t="str">
            <v>泉　　鉉吉</v>
          </cell>
          <cell r="E42" t="str">
            <v>泉Dr</v>
          </cell>
          <cell r="F42" t="str">
            <v>受託研究</v>
          </cell>
          <cell r="G42"/>
          <cell r="H42" t="str">
            <v>日本小児科神経学会学術集会参加費</v>
          </cell>
          <cell r="I42"/>
          <cell r="J42"/>
          <cell r="K42">
            <v>1</v>
          </cell>
          <cell r="L42"/>
          <cell r="M42" t="str">
            <v>クレジットカード決済のため</v>
          </cell>
          <cell r="N42" t="str">
            <v>床）雑費</v>
          </cell>
          <cell r="O42" t="str">
            <v>日本小児科神経学会</v>
          </cell>
          <cell r="P42">
            <v>16000</v>
          </cell>
          <cell r="Q42"/>
          <cell r="R42"/>
          <cell r="S42"/>
          <cell r="T42"/>
          <cell r="U42" t="str">
            <v>不課税</v>
          </cell>
          <cell r="V42" t="str">
            <v>不課税</v>
          </cell>
          <cell r="W42">
            <v>16000</v>
          </cell>
          <cell r="X42">
            <v>0</v>
          </cell>
          <cell r="Y42" t="str">
            <v>-</v>
          </cell>
          <cell r="Z42" t="str">
            <v>-</v>
          </cell>
        </row>
        <row r="43">
          <cell r="A43">
            <v>40</v>
          </cell>
          <cell r="B43" t="str">
            <v>購入</v>
          </cell>
          <cell r="C43">
            <v>45453</v>
          </cell>
          <cell r="D43" t="str">
            <v>石井　健次</v>
          </cell>
          <cell r="E43" t="str">
            <v>仲河Dr</v>
          </cell>
          <cell r="F43" t="str">
            <v>受託研究</v>
          </cell>
          <cell r="G43"/>
          <cell r="H43" t="str">
            <v>脳卒中治療ガイドライン2021改訂2023</v>
          </cell>
          <cell r="I43"/>
          <cell r="J43" t="str">
            <v>共和企画</v>
          </cell>
          <cell r="K43">
            <v>1</v>
          </cell>
          <cell r="L43"/>
          <cell r="M43" t="str">
            <v>臨床研究業務に必要なため</v>
          </cell>
          <cell r="N43" t="str">
            <v>床）消耗品費</v>
          </cell>
          <cell r="O43" t="str">
            <v>㈱神陵文庫</v>
          </cell>
          <cell r="P43">
            <v>7920</v>
          </cell>
          <cell r="Q43"/>
          <cell r="R43"/>
          <cell r="S43"/>
          <cell r="T43"/>
          <cell r="U43" t="str">
            <v>税込金額</v>
          </cell>
          <cell r="V43" t="str">
            <v>（税込）</v>
          </cell>
          <cell r="W43">
            <v>7920</v>
          </cell>
          <cell r="X43">
            <v>0</v>
          </cell>
          <cell r="Y43">
            <v>45461</v>
          </cell>
          <cell r="Z43">
            <v>45476</v>
          </cell>
        </row>
        <row r="44">
          <cell r="A44">
            <v>41</v>
          </cell>
          <cell r="B44" t="str">
            <v>購入</v>
          </cell>
          <cell r="C44">
            <v>45457</v>
          </cell>
          <cell r="D44" t="str">
            <v>石井　健次</v>
          </cell>
          <cell r="E44" t="str">
            <v>仲河Dr</v>
          </cell>
          <cell r="F44" t="str">
            <v>受託研究</v>
          </cell>
          <cell r="G44"/>
          <cell r="H44" t="str">
            <v>脳神経外科手術戦略シミュレーション</v>
          </cell>
          <cell r="I44"/>
          <cell r="J44" t="str">
            <v>中外医学社</v>
          </cell>
          <cell r="K44">
            <v>1</v>
          </cell>
          <cell r="L44"/>
          <cell r="M44" t="str">
            <v>臨床研究業務に必要なため</v>
          </cell>
          <cell r="N44" t="str">
            <v>床）消耗品費</v>
          </cell>
          <cell r="O44" t="str">
            <v>㈱神陵文庫</v>
          </cell>
          <cell r="P44">
            <v>9900</v>
          </cell>
          <cell r="Q44"/>
          <cell r="R44"/>
          <cell r="S44"/>
          <cell r="T44"/>
          <cell r="U44" t="str">
            <v>税込金額</v>
          </cell>
          <cell r="V44" t="str">
            <v>（税込）</v>
          </cell>
          <cell r="W44">
            <v>9900</v>
          </cell>
          <cell r="X44">
            <v>0</v>
          </cell>
          <cell r="Y44">
            <v>45461</v>
          </cell>
          <cell r="Z44">
            <v>45476</v>
          </cell>
        </row>
        <row r="45">
          <cell r="A45">
            <v>42</v>
          </cell>
          <cell r="B45" t="str">
            <v>購入</v>
          </cell>
          <cell r="C45">
            <v>45457</v>
          </cell>
          <cell r="D45" t="str">
            <v>石井　健次</v>
          </cell>
          <cell r="E45" t="str">
            <v>仲河Dr</v>
          </cell>
          <cell r="F45" t="str">
            <v>受託研究</v>
          </cell>
          <cell r="G45"/>
          <cell r="H45" t="str">
            <v>聴神経腫瘍・小脳橋角部腫瘍の手術とマネージメント</v>
          </cell>
          <cell r="I45"/>
          <cell r="J45" t="str">
            <v>中外医学社</v>
          </cell>
          <cell r="K45">
            <v>1</v>
          </cell>
          <cell r="L45"/>
          <cell r="M45" t="str">
            <v>臨床研究業務に必要なため</v>
          </cell>
          <cell r="N45" t="str">
            <v>床）消耗品費</v>
          </cell>
          <cell r="O45" t="str">
            <v>㈱神陵文庫</v>
          </cell>
          <cell r="P45">
            <v>17820</v>
          </cell>
          <cell r="Q45"/>
          <cell r="R45"/>
          <cell r="S45"/>
          <cell r="T45"/>
          <cell r="U45" t="str">
            <v>税込金額</v>
          </cell>
          <cell r="V45" t="str">
            <v>（税込）</v>
          </cell>
          <cell r="W45">
            <v>17820</v>
          </cell>
          <cell r="X45">
            <v>0</v>
          </cell>
          <cell r="Y45">
            <v>45461</v>
          </cell>
          <cell r="Z45">
            <v>45476</v>
          </cell>
        </row>
        <row r="46">
          <cell r="A46">
            <v>43</v>
          </cell>
          <cell r="B46" t="str">
            <v>購入</v>
          </cell>
          <cell r="C46">
            <v>45457</v>
          </cell>
          <cell r="D46" t="str">
            <v>石井　健次</v>
          </cell>
          <cell r="E46" t="str">
            <v>仲河Dr</v>
          </cell>
          <cell r="F46" t="str">
            <v>受託研究</v>
          </cell>
          <cell r="G46"/>
          <cell r="H46" t="str">
            <v>脳神経外科手術のための解剖学</v>
          </cell>
          <cell r="I46"/>
          <cell r="J46" t="str">
            <v>MEDICAL　VIEW社</v>
          </cell>
          <cell r="K46">
            <v>1</v>
          </cell>
          <cell r="L46"/>
          <cell r="M46" t="str">
            <v>臨床研究業務に必要なため</v>
          </cell>
          <cell r="N46" t="str">
            <v>床）消耗品費</v>
          </cell>
          <cell r="O46" t="str">
            <v>㈱神陵文庫</v>
          </cell>
          <cell r="P46">
            <v>19800</v>
          </cell>
          <cell r="Q46"/>
          <cell r="R46"/>
          <cell r="S46"/>
          <cell r="T46"/>
          <cell r="U46" t="str">
            <v>税込金額</v>
          </cell>
          <cell r="V46" t="str">
            <v>（税込）</v>
          </cell>
          <cell r="W46">
            <v>19800</v>
          </cell>
          <cell r="X46">
            <v>0</v>
          </cell>
          <cell r="Y46">
            <v>45461</v>
          </cell>
          <cell r="Z46">
            <v>45476</v>
          </cell>
        </row>
        <row r="47">
          <cell r="A47">
            <v>44</v>
          </cell>
          <cell r="B47" t="str">
            <v>購入</v>
          </cell>
          <cell r="C47">
            <v>45457</v>
          </cell>
          <cell r="D47" t="str">
            <v>石井　健次</v>
          </cell>
          <cell r="E47" t="str">
            <v>仲河Dr</v>
          </cell>
          <cell r="F47" t="str">
            <v>受託研究</v>
          </cell>
          <cell r="G47"/>
          <cell r="H47" t="str">
            <v>神経内視鏡治療　スタート＆スタンダード</v>
          </cell>
          <cell r="I47"/>
          <cell r="J47" t="str">
            <v>MEDICAL　VIEW社</v>
          </cell>
          <cell r="K47">
            <v>1</v>
          </cell>
          <cell r="L47"/>
          <cell r="M47" t="str">
            <v>臨床研究業務に必要なため</v>
          </cell>
          <cell r="N47" t="str">
            <v>床）消耗品費</v>
          </cell>
          <cell r="O47" t="str">
            <v>㈱神陵文庫</v>
          </cell>
          <cell r="P47">
            <v>9900</v>
          </cell>
          <cell r="Q47"/>
          <cell r="R47"/>
          <cell r="S47"/>
          <cell r="T47"/>
          <cell r="U47" t="str">
            <v>税込金額</v>
          </cell>
          <cell r="V47" t="str">
            <v>（税込）</v>
          </cell>
          <cell r="W47">
            <v>9900</v>
          </cell>
          <cell r="X47">
            <v>0</v>
          </cell>
          <cell r="Y47">
            <v>45461</v>
          </cell>
          <cell r="Z47">
            <v>45476</v>
          </cell>
        </row>
        <row r="48">
          <cell r="A48">
            <v>45</v>
          </cell>
          <cell r="B48" t="str">
            <v>施行</v>
          </cell>
          <cell r="C48">
            <v>45456</v>
          </cell>
          <cell r="D48" t="str">
            <v>萩原　慎　</v>
          </cell>
          <cell r="E48" t="str">
            <v>萩原Dr</v>
          </cell>
          <cell r="F48" t="str">
            <v>受託研究</v>
          </cell>
          <cell r="G48"/>
          <cell r="H48" t="str">
            <v>日本呼吸器学会年会費　2022～2024年度分</v>
          </cell>
          <cell r="I48"/>
          <cell r="J48"/>
          <cell r="K48">
            <v>1</v>
          </cell>
          <cell r="L48"/>
          <cell r="M48" t="str">
            <v>2022～2024年度分として</v>
          </cell>
          <cell r="N48" t="str">
            <v>床）雑費</v>
          </cell>
          <cell r="O48" t="str">
            <v>日本呼吸器学会</v>
          </cell>
          <cell r="P48">
            <v>39000</v>
          </cell>
          <cell r="Q48"/>
          <cell r="R48"/>
          <cell r="S48"/>
          <cell r="T48"/>
          <cell r="U48" t="str">
            <v>不課税</v>
          </cell>
          <cell r="V48" t="str">
            <v>不課税</v>
          </cell>
          <cell r="W48">
            <v>39000</v>
          </cell>
          <cell r="X48">
            <v>0</v>
          </cell>
          <cell r="Y48" t="str">
            <v>-</v>
          </cell>
          <cell r="Z48" t="str">
            <v>-</v>
          </cell>
        </row>
        <row r="49">
          <cell r="A49">
            <v>46</v>
          </cell>
          <cell r="B49" t="str">
            <v>施行</v>
          </cell>
          <cell r="C49">
            <v>45453</v>
          </cell>
          <cell r="D49" t="str">
            <v>森 真菜美</v>
          </cell>
          <cell r="E49"/>
          <cell r="F49" t="str">
            <v>施設管理費</v>
          </cell>
          <cell r="G49"/>
          <cell r="H49" t="str">
            <v>文献複写料の支払い</v>
          </cell>
          <cell r="I49"/>
          <cell r="J49" t="str">
            <v>－</v>
          </cell>
          <cell r="K49" t="str">
            <v>－</v>
          </cell>
          <cell r="L49"/>
          <cell r="M49" t="str">
            <v>国病学会発表のため
【内部取引】</v>
          </cell>
          <cell r="N49" t="str">
            <v>床）雑費</v>
          </cell>
          <cell r="O49" t="str">
            <v>文献情報センター</v>
          </cell>
          <cell r="P49">
            <v>1260</v>
          </cell>
          <cell r="Q49"/>
          <cell r="R49"/>
          <cell r="S49"/>
          <cell r="T49"/>
          <cell r="U49" t="str">
            <v>不課税</v>
          </cell>
          <cell r="V49" t="str">
            <v>不課税</v>
          </cell>
          <cell r="W49">
            <v>1260</v>
          </cell>
          <cell r="X49"/>
          <cell r="Y49">
            <v>45453</v>
          </cell>
          <cell r="Z49">
            <v>45453</v>
          </cell>
        </row>
        <row r="50">
          <cell r="A50">
            <v>47</v>
          </cell>
          <cell r="B50" t="str">
            <v>施行</v>
          </cell>
          <cell r="C50">
            <v>45439</v>
          </cell>
          <cell r="D50" t="str">
            <v>土生川　千珠</v>
          </cell>
          <cell r="E50" t="str">
            <v>土生川Dr</v>
          </cell>
          <cell r="F50" t="str">
            <v>【AMED研究】</v>
          </cell>
          <cell r="G50"/>
          <cell r="H50" t="str">
            <v>抄録ネイティブ英文校正
タイトル：Development of mental and physical healthy questionnaire "Kenshin kun" in the school life</v>
          </cell>
          <cell r="I50"/>
          <cell r="J50"/>
          <cell r="K50">
            <v>1</v>
          </cell>
          <cell r="L50"/>
          <cell r="M50" t="str">
            <v>AMED研究の成果発表のため</v>
          </cell>
          <cell r="N50" t="str">
            <v>床）雑費</v>
          </cell>
          <cell r="O50" t="str">
            <v>株式会社パラブラ</v>
          </cell>
          <cell r="P50">
            <v>4950</v>
          </cell>
          <cell r="Q50"/>
          <cell r="R50"/>
          <cell r="S50"/>
          <cell r="T50"/>
          <cell r="U50" t="str">
            <v>税込金額</v>
          </cell>
          <cell r="V50" t="str">
            <v>（税込）</v>
          </cell>
          <cell r="W50">
            <v>4950</v>
          </cell>
          <cell r="X50">
            <v>0</v>
          </cell>
          <cell r="Y50" t="str">
            <v>-</v>
          </cell>
          <cell r="Z50">
            <v>45447</v>
          </cell>
        </row>
        <row r="51">
          <cell r="A51">
            <v>48</v>
          </cell>
          <cell r="B51" t="str">
            <v>立替申請</v>
          </cell>
          <cell r="C51">
            <v>45485</v>
          </cell>
          <cell r="D51" t="str">
            <v>橋爪　俊和</v>
          </cell>
          <cell r="E51" t="str">
            <v>橋爪Dr</v>
          </cell>
          <cell r="F51" t="str">
            <v>受託研究</v>
          </cell>
          <cell r="G51"/>
          <cell r="H51" t="str">
            <v>第26回日本医療マネジメント学会学術総会参加費</v>
          </cell>
          <cell r="I51"/>
          <cell r="J51"/>
          <cell r="K51">
            <v>1</v>
          </cell>
          <cell r="L51"/>
          <cell r="M51" t="str">
            <v>臨床研究業務に必要なため</v>
          </cell>
          <cell r="N51" t="str">
            <v>床）雑費</v>
          </cell>
          <cell r="O51" t="str">
            <v>日本医療マネジメント学会</v>
          </cell>
          <cell r="P51">
            <v>9000</v>
          </cell>
          <cell r="Q51"/>
          <cell r="R51"/>
          <cell r="S51"/>
          <cell r="T51"/>
          <cell r="U51" t="str">
            <v>不課税</v>
          </cell>
          <cell r="V51" t="str">
            <v>不課税</v>
          </cell>
          <cell r="W51">
            <v>9000</v>
          </cell>
          <cell r="X51">
            <v>0</v>
          </cell>
          <cell r="Y51" t="str">
            <v>-</v>
          </cell>
          <cell r="Z51" t="str">
            <v>-</v>
          </cell>
        </row>
        <row r="52">
          <cell r="A52">
            <v>49</v>
          </cell>
          <cell r="B52" t="str">
            <v>立替申請</v>
          </cell>
          <cell r="C52">
            <v>45485</v>
          </cell>
          <cell r="D52" t="str">
            <v>横山　省三</v>
          </cell>
          <cell r="E52" t="str">
            <v>臨床研究部管理費研究費</v>
          </cell>
          <cell r="F52"/>
          <cell r="G52"/>
          <cell r="H52" t="str">
            <v>英文論文投稿料（PeerJ）</v>
          </cell>
          <cell r="I52"/>
          <cell r="J52"/>
          <cell r="K52">
            <v>1</v>
          </cell>
          <cell r="L52"/>
          <cell r="M52" t="str">
            <v>論文掲載のため</v>
          </cell>
          <cell r="N52" t="str">
            <v>床）雑費</v>
          </cell>
          <cell r="O52" t="str">
            <v>PeerJ Inc</v>
          </cell>
          <cell r="P52">
            <v>289941</v>
          </cell>
          <cell r="Q52"/>
          <cell r="R52"/>
          <cell r="S52"/>
          <cell r="T52"/>
          <cell r="U52" t="str">
            <v>不課税</v>
          </cell>
          <cell r="V52" t="str">
            <v>不課税</v>
          </cell>
          <cell r="W52">
            <v>289941</v>
          </cell>
          <cell r="X52">
            <v>0</v>
          </cell>
          <cell r="Y52"/>
          <cell r="Z52">
            <v>45462</v>
          </cell>
        </row>
        <row r="53">
          <cell r="A53">
            <v>50</v>
          </cell>
          <cell r="B53" t="str">
            <v>立替申請</v>
          </cell>
          <cell r="C53">
            <v>45485</v>
          </cell>
          <cell r="D53" t="str">
            <v>横山　省三</v>
          </cell>
          <cell r="E53" t="str">
            <v>臨床研究部管理費研究費</v>
          </cell>
          <cell r="F53"/>
          <cell r="G53"/>
          <cell r="H53" t="str">
            <v>英文論文校正料</v>
          </cell>
          <cell r="I53"/>
          <cell r="J53"/>
          <cell r="K53">
            <v>1</v>
          </cell>
          <cell r="L53"/>
          <cell r="M53" t="str">
            <v>臨床研究業務に必要なため</v>
          </cell>
          <cell r="N53" t="str">
            <v>床）雑費</v>
          </cell>
          <cell r="O53" t="str">
            <v>カクタス・コミュニケーションズ</v>
          </cell>
          <cell r="P53">
            <v>21528</v>
          </cell>
          <cell r="Q53"/>
          <cell r="R53"/>
          <cell r="S53"/>
          <cell r="T53"/>
          <cell r="U53" t="str">
            <v>税込金額</v>
          </cell>
          <cell r="V53" t="str">
            <v>（税込）</v>
          </cell>
          <cell r="W53">
            <v>21528</v>
          </cell>
          <cell r="X53">
            <v>0</v>
          </cell>
          <cell r="Y53"/>
          <cell r="Z53">
            <v>45454</v>
          </cell>
        </row>
        <row r="54">
          <cell r="A54">
            <v>51</v>
          </cell>
          <cell r="B54" t="str">
            <v>購入</v>
          </cell>
          <cell r="C54">
            <v>45490</v>
          </cell>
          <cell r="D54" t="str">
            <v>土生川　千珠</v>
          </cell>
          <cell r="E54" t="str">
            <v>土生川Dr</v>
          </cell>
          <cell r="F54" t="str">
            <v>オムロン共同研究</v>
          </cell>
          <cell r="G54"/>
          <cell r="H54" t="str">
            <v>日本小児心身医学会年会費</v>
          </cell>
          <cell r="I54"/>
          <cell r="J54"/>
          <cell r="K54">
            <v>1</v>
          </cell>
          <cell r="L54"/>
          <cell r="M54" t="str">
            <v>2024年度分として</v>
          </cell>
          <cell r="N54" t="str">
            <v>床）雑費</v>
          </cell>
          <cell r="O54" t="str">
            <v>日本小児心身医学会</v>
          </cell>
          <cell r="P54">
            <v>12000</v>
          </cell>
          <cell r="Q54"/>
          <cell r="R54"/>
          <cell r="S54"/>
          <cell r="T54"/>
          <cell r="U54" t="str">
            <v>不課税</v>
          </cell>
          <cell r="V54" t="str">
            <v>不課税</v>
          </cell>
          <cell r="W54">
            <v>12000</v>
          </cell>
          <cell r="X54">
            <v>0</v>
          </cell>
          <cell r="Y54" t="str">
            <v>-</v>
          </cell>
          <cell r="Z54" t="str">
            <v>-</v>
          </cell>
        </row>
        <row r="55">
          <cell r="A55">
            <v>52</v>
          </cell>
          <cell r="B55" t="str">
            <v>立替申請</v>
          </cell>
          <cell r="C55">
            <v>45492</v>
          </cell>
          <cell r="D55" t="str">
            <v>土生川　千珠</v>
          </cell>
          <cell r="E55" t="str">
            <v>土生川Dr</v>
          </cell>
          <cell r="F55" t="str">
            <v>オムロン共同研究</v>
          </cell>
          <cell r="G55"/>
          <cell r="H55" t="str">
            <v>日本小児科医会「子どもの心」相談医」新規登録申請</v>
          </cell>
          <cell r="I55"/>
          <cell r="J55"/>
          <cell r="K55">
            <v>1</v>
          </cell>
          <cell r="L55"/>
          <cell r="M55" t="str">
            <v>支払期限に間に合わなかったため（うち203円は支払手数料）</v>
          </cell>
          <cell r="N55" t="str">
            <v>床）雑費</v>
          </cell>
          <cell r="O55" t="str">
            <v>日本小児科医会</v>
          </cell>
          <cell r="P55">
            <v>5203</v>
          </cell>
          <cell r="Q55"/>
          <cell r="R55"/>
          <cell r="S55"/>
          <cell r="T55"/>
          <cell r="U55" t="str">
            <v>不課税</v>
          </cell>
          <cell r="V55" t="str">
            <v>不課税</v>
          </cell>
          <cell r="W55">
            <v>5203</v>
          </cell>
          <cell r="X55">
            <v>0</v>
          </cell>
          <cell r="Y55" t="str">
            <v>-</v>
          </cell>
          <cell r="Z55">
            <v>45492</v>
          </cell>
        </row>
        <row r="56">
          <cell r="A56">
            <v>53</v>
          </cell>
          <cell r="B56" t="str">
            <v>立替申請</v>
          </cell>
          <cell r="C56">
            <v>45497</v>
          </cell>
          <cell r="D56" t="str">
            <v>土生川　千珠</v>
          </cell>
          <cell r="E56" t="str">
            <v>土生川Dr</v>
          </cell>
          <cell r="F56" t="str">
            <v>オムロン共同研究</v>
          </cell>
          <cell r="G56"/>
          <cell r="H56" t="str">
            <v>日本小児科医会入会費</v>
          </cell>
          <cell r="I56"/>
          <cell r="J56"/>
          <cell r="K56">
            <v>1</v>
          </cell>
          <cell r="L56"/>
          <cell r="M56" t="str">
            <v>支払期限に間に合わなかったため</v>
          </cell>
          <cell r="N56" t="str">
            <v>床）雑費</v>
          </cell>
          <cell r="O56" t="str">
            <v>日本小児科医会</v>
          </cell>
          <cell r="P56">
            <v>8000</v>
          </cell>
          <cell r="Q56"/>
          <cell r="R56"/>
          <cell r="S56"/>
          <cell r="T56"/>
          <cell r="U56" t="str">
            <v>不課税</v>
          </cell>
          <cell r="V56" t="str">
            <v>不課税</v>
          </cell>
          <cell r="W56">
            <v>8000</v>
          </cell>
          <cell r="X56">
            <v>0</v>
          </cell>
          <cell r="Y56" t="str">
            <v>-</v>
          </cell>
          <cell r="Z56">
            <v>45496</v>
          </cell>
        </row>
        <row r="57">
          <cell r="A57">
            <v>54</v>
          </cell>
          <cell r="B57" t="str">
            <v>購入</v>
          </cell>
          <cell r="C57">
            <v>45498</v>
          </cell>
          <cell r="D57" t="str">
            <v>土生川　千珠</v>
          </cell>
          <cell r="E57" t="str">
            <v>土生川Dr</v>
          </cell>
          <cell r="F57" t="str">
            <v>オムロン共同研究</v>
          </cell>
          <cell r="G57"/>
          <cell r="H57" t="str">
            <v>マウス</v>
          </cell>
          <cell r="I57" t="str">
            <v>BSMBU19BK</v>
          </cell>
          <cell r="J57"/>
          <cell r="K57">
            <v>1</v>
          </cell>
          <cell r="L57"/>
          <cell r="M57" t="str">
            <v>臨床研究業務に必要なため</v>
          </cell>
          <cell r="N57" t="str">
            <v>床）消耗器具備品</v>
          </cell>
          <cell r="O57" t="str">
            <v>金與</v>
          </cell>
          <cell r="P57">
            <v>1155</v>
          </cell>
          <cell r="Q57"/>
          <cell r="R57"/>
          <cell r="S57"/>
          <cell r="T57"/>
          <cell r="U57" t="str">
            <v>税込金額</v>
          </cell>
          <cell r="V57" t="str">
            <v>（税込）</v>
          </cell>
          <cell r="W57">
            <v>1155</v>
          </cell>
          <cell r="X57">
            <v>0</v>
          </cell>
          <cell r="Y57">
            <v>45498</v>
          </cell>
          <cell r="Z57">
            <v>45505</v>
          </cell>
        </row>
        <row r="58">
          <cell r="A58">
            <v>55</v>
          </cell>
          <cell r="B58" t="str">
            <v>購入</v>
          </cell>
          <cell r="C58">
            <v>45498</v>
          </cell>
          <cell r="D58" t="str">
            <v>土生川　千珠</v>
          </cell>
          <cell r="E58" t="str">
            <v>土生川Dr</v>
          </cell>
          <cell r="F58" t="str">
            <v>オムロン共同研究</v>
          </cell>
          <cell r="G58"/>
          <cell r="H58" t="str">
            <v>外付けSSD</v>
          </cell>
          <cell r="I58" t="str">
            <v>SSD-SCT2.0U3BA/N</v>
          </cell>
          <cell r="J58"/>
          <cell r="K58">
            <v>3</v>
          </cell>
          <cell r="L58"/>
          <cell r="M58" t="str">
            <v>臨床研究業務に必要なため</v>
          </cell>
          <cell r="N58" t="str">
            <v>床）消耗器具備品</v>
          </cell>
          <cell r="O58" t="str">
            <v>金與</v>
          </cell>
          <cell r="P58">
            <v>24200.000000000004</v>
          </cell>
          <cell r="Q58"/>
          <cell r="R58"/>
          <cell r="S58"/>
          <cell r="T58"/>
          <cell r="U58" t="str">
            <v>税込金額</v>
          </cell>
          <cell r="V58" t="str">
            <v>（税込）</v>
          </cell>
          <cell r="W58">
            <v>72600.000000000015</v>
          </cell>
          <cell r="X58">
            <v>0</v>
          </cell>
          <cell r="Y58">
            <v>45498</v>
          </cell>
          <cell r="Z58">
            <v>45505</v>
          </cell>
        </row>
        <row r="59">
          <cell r="A59">
            <v>56</v>
          </cell>
          <cell r="B59" t="str">
            <v>購入</v>
          </cell>
          <cell r="C59">
            <v>45498</v>
          </cell>
          <cell r="D59" t="str">
            <v>土生川　千珠</v>
          </cell>
          <cell r="E59" t="str">
            <v>土生川Dr</v>
          </cell>
          <cell r="F59" t="str">
            <v>オムロン共同研究</v>
          </cell>
          <cell r="G59"/>
          <cell r="H59" t="str">
            <v xml:space="preserve">USBメモリ </v>
          </cell>
          <cell r="I59" t="str">
            <v>LF-UD510　グレー</v>
          </cell>
          <cell r="J59"/>
          <cell r="K59">
            <v>5</v>
          </cell>
          <cell r="L59"/>
          <cell r="M59" t="str">
            <v>臨床研究業務に必要なため</v>
          </cell>
          <cell r="N59" t="str">
            <v>床）消耗器具備品</v>
          </cell>
          <cell r="O59" t="str">
            <v>金與</v>
          </cell>
          <cell r="P59">
            <v>2420</v>
          </cell>
          <cell r="Q59"/>
          <cell r="R59"/>
          <cell r="S59"/>
          <cell r="T59"/>
          <cell r="U59" t="str">
            <v>税込金額</v>
          </cell>
          <cell r="V59" t="str">
            <v>（税込）</v>
          </cell>
          <cell r="W59">
            <v>12100</v>
          </cell>
          <cell r="X59">
            <v>0</v>
          </cell>
          <cell r="Y59">
            <v>45498</v>
          </cell>
          <cell r="Z59">
            <v>45505</v>
          </cell>
        </row>
        <row r="60">
          <cell r="A60">
            <v>57</v>
          </cell>
          <cell r="B60" t="str">
            <v>購入</v>
          </cell>
          <cell r="C60">
            <v>45498</v>
          </cell>
          <cell r="D60" t="str">
            <v>土生川　千珠</v>
          </cell>
          <cell r="E60" t="str">
            <v>土生川Dr</v>
          </cell>
          <cell r="F60" t="str">
            <v>オムロン共同研究</v>
          </cell>
          <cell r="G60"/>
          <cell r="H60" t="str">
            <v>扇風機</v>
          </cell>
          <cell r="I60"/>
          <cell r="J60"/>
          <cell r="K60">
            <v>1</v>
          </cell>
          <cell r="L60"/>
          <cell r="M60" t="str">
            <v>臨床研究業務に必要なため</v>
          </cell>
          <cell r="N60" t="str">
            <v>床）消耗器具備品</v>
          </cell>
          <cell r="O60" t="str">
            <v>金與</v>
          </cell>
          <cell r="P60">
            <v>4422</v>
          </cell>
          <cell r="Q60"/>
          <cell r="R60"/>
          <cell r="S60"/>
          <cell r="T60"/>
          <cell r="U60" t="str">
            <v>税込金額</v>
          </cell>
          <cell r="V60" t="str">
            <v>（税込）</v>
          </cell>
          <cell r="W60">
            <v>4422</v>
          </cell>
          <cell r="X60">
            <v>0</v>
          </cell>
          <cell r="Y60">
            <v>45498</v>
          </cell>
          <cell r="Z60">
            <v>45505</v>
          </cell>
        </row>
        <row r="61">
          <cell r="A61">
            <v>58</v>
          </cell>
          <cell r="B61" t="str">
            <v>施行</v>
          </cell>
          <cell r="C61">
            <v>45510</v>
          </cell>
          <cell r="D61" t="str">
            <v>伊藤　雅矩</v>
          </cell>
          <cell r="E61"/>
          <cell r="F61" t="str">
            <v>施設管理費</v>
          </cell>
          <cell r="G61"/>
          <cell r="H61" t="str">
            <v>文献複写料の支払い</v>
          </cell>
          <cell r="I61"/>
          <cell r="J61"/>
          <cell r="K61"/>
          <cell r="L61"/>
          <cell r="M61" t="str">
            <v>診療に関わる意思決定のため
【内部取引】</v>
          </cell>
          <cell r="N61" t="str">
            <v>床）雑費</v>
          </cell>
          <cell r="O61" t="str">
            <v>文献情報センター</v>
          </cell>
          <cell r="P61">
            <v>801</v>
          </cell>
          <cell r="Q61"/>
          <cell r="R61"/>
          <cell r="S61"/>
          <cell r="T61"/>
          <cell r="U61" t="str">
            <v>不課税</v>
          </cell>
          <cell r="V61" t="str">
            <v>不課税</v>
          </cell>
          <cell r="W61">
            <v>801</v>
          </cell>
          <cell r="X61">
            <v>0</v>
          </cell>
          <cell r="Y61" t="str">
            <v>-</v>
          </cell>
          <cell r="Z61">
            <v>45517</v>
          </cell>
        </row>
        <row r="62">
          <cell r="A62">
            <v>59</v>
          </cell>
          <cell r="B62" t="str">
            <v>施行</v>
          </cell>
          <cell r="C62">
            <v>45524</v>
          </cell>
          <cell r="D62" t="str">
            <v>土生川　千珠</v>
          </cell>
          <cell r="E62" t="str">
            <v>土生川Dr</v>
          </cell>
          <cell r="F62" t="str">
            <v>オムロン共同研究</v>
          </cell>
          <cell r="G62"/>
          <cell r="H62" t="str">
            <v>日本アレルギー学会年会費（2024年8月～2025年7月）</v>
          </cell>
          <cell r="I62"/>
          <cell r="J62"/>
          <cell r="K62">
            <v>1</v>
          </cell>
          <cell r="L62"/>
          <cell r="M62" t="str">
            <v>2024年8月～2025年7月分として</v>
          </cell>
          <cell r="N62" t="str">
            <v>床）雑費</v>
          </cell>
          <cell r="O62" t="str">
            <v>日本アレルギー学会</v>
          </cell>
          <cell r="P62">
            <v>15000</v>
          </cell>
          <cell r="Q62"/>
          <cell r="R62"/>
          <cell r="S62"/>
          <cell r="T62"/>
          <cell r="U62" t="str">
            <v>不課税</v>
          </cell>
          <cell r="V62" t="str">
            <v>不課税</v>
          </cell>
          <cell r="W62">
            <v>15000</v>
          </cell>
          <cell r="X62">
            <v>0</v>
          </cell>
          <cell r="Y62" t="str">
            <v>-</v>
          </cell>
          <cell r="Z62" t="str">
            <v>-</v>
          </cell>
        </row>
        <row r="63">
          <cell r="A63">
            <v>60</v>
          </cell>
          <cell r="B63" t="str">
            <v>施行</v>
          </cell>
          <cell r="C63">
            <v>45526</v>
          </cell>
          <cell r="D63" t="str">
            <v>橋爪　俊和</v>
          </cell>
          <cell r="E63" t="str">
            <v>橋爪Dr</v>
          </cell>
          <cell r="F63" t="str">
            <v>受託研究</v>
          </cell>
          <cell r="G63"/>
          <cell r="H63" t="str">
            <v>「和歌山県立医科大学附属病院　西村好晴病院長記事」記事下広告</v>
          </cell>
          <cell r="I63"/>
          <cell r="J63"/>
          <cell r="K63">
            <v>1</v>
          </cell>
          <cell r="L63"/>
          <cell r="M63" t="str">
            <v>臨床研究業務に必要なため</v>
          </cell>
          <cell r="N63" t="str">
            <v>床）雑費</v>
          </cell>
          <cell r="O63" t="str">
            <v>株式会社九州医事新報社</v>
          </cell>
          <cell r="P63">
            <v>101200</v>
          </cell>
          <cell r="Q63"/>
          <cell r="R63"/>
          <cell r="S63"/>
          <cell r="T63"/>
          <cell r="U63" t="str">
            <v>税込金額</v>
          </cell>
          <cell r="V63" t="str">
            <v>（税込）</v>
          </cell>
          <cell r="W63">
            <v>101200</v>
          </cell>
          <cell r="X63">
            <v>0</v>
          </cell>
          <cell r="Y63"/>
          <cell r="Z63">
            <v>45560</v>
          </cell>
        </row>
        <row r="64">
          <cell r="A64">
            <v>61</v>
          </cell>
          <cell r="B64" t="str">
            <v>立替申請</v>
          </cell>
          <cell r="C64">
            <v>45533</v>
          </cell>
          <cell r="D64" t="str">
            <v>延與　良夫</v>
          </cell>
          <cell r="E64" t="str">
            <v>延與Dr</v>
          </cell>
          <cell r="F64" t="str">
            <v>使途特定寄付金</v>
          </cell>
          <cell r="G64"/>
          <cell r="H64" t="str">
            <v>日本整形外科学会年会費</v>
          </cell>
          <cell r="I64"/>
          <cell r="J64"/>
          <cell r="K64">
            <v>1</v>
          </cell>
          <cell r="L64"/>
          <cell r="M64" t="str">
            <v>令和６年度分として</v>
          </cell>
          <cell r="N64" t="str">
            <v>床）雑費</v>
          </cell>
          <cell r="O64" t="str">
            <v>日本整形外科学会</v>
          </cell>
          <cell r="P64">
            <v>14000</v>
          </cell>
          <cell r="Q64"/>
          <cell r="R64"/>
          <cell r="S64"/>
          <cell r="T64"/>
          <cell r="U64" t="str">
            <v>税込金額</v>
          </cell>
          <cell r="V64" t="str">
            <v>（税込）</v>
          </cell>
          <cell r="W64">
            <v>14000</v>
          </cell>
          <cell r="X64">
            <v>0</v>
          </cell>
          <cell r="Y64" t="str">
            <v>-</v>
          </cell>
          <cell r="Z64" t="str">
            <v>-</v>
          </cell>
        </row>
        <row r="65">
          <cell r="A65">
            <v>62</v>
          </cell>
          <cell r="B65" t="str">
            <v>立替申請</v>
          </cell>
          <cell r="C65">
            <v>45533</v>
          </cell>
          <cell r="D65" t="str">
            <v>中村　正亨</v>
          </cell>
          <cell r="E65" t="str">
            <v>延與Dr</v>
          </cell>
          <cell r="F65" t="str">
            <v>使途特定寄付金</v>
          </cell>
          <cell r="G65"/>
          <cell r="H65" t="str">
            <v>日本整形外科学会年会費</v>
          </cell>
          <cell r="I65"/>
          <cell r="J65"/>
          <cell r="K65">
            <v>1</v>
          </cell>
          <cell r="L65"/>
          <cell r="M65" t="str">
            <v>令和６年度分として</v>
          </cell>
          <cell r="N65" t="str">
            <v>床）雑費</v>
          </cell>
          <cell r="O65" t="str">
            <v>日本整形外科学会</v>
          </cell>
          <cell r="P65">
            <v>14000</v>
          </cell>
          <cell r="Q65"/>
          <cell r="R65"/>
          <cell r="S65"/>
          <cell r="T65"/>
          <cell r="U65" t="str">
            <v>税込金額</v>
          </cell>
          <cell r="V65" t="str">
            <v>（税込）</v>
          </cell>
          <cell r="W65">
            <v>14000</v>
          </cell>
          <cell r="X65">
            <v>0</v>
          </cell>
          <cell r="Y65" t="str">
            <v>-</v>
          </cell>
          <cell r="Z65" t="str">
            <v>-</v>
          </cell>
        </row>
        <row r="66">
          <cell r="A66">
            <v>63</v>
          </cell>
          <cell r="B66" t="str">
            <v>立替申請</v>
          </cell>
          <cell r="C66">
            <v>45533</v>
          </cell>
          <cell r="D66" t="str">
            <v>辻本　修平</v>
          </cell>
          <cell r="E66" t="str">
            <v>延與Dr</v>
          </cell>
          <cell r="F66" t="str">
            <v>使途特定寄付金</v>
          </cell>
          <cell r="G66"/>
          <cell r="H66" t="str">
            <v>日本整形外科学会年会費</v>
          </cell>
          <cell r="I66"/>
          <cell r="J66"/>
          <cell r="K66">
            <v>1</v>
          </cell>
          <cell r="L66"/>
          <cell r="M66" t="str">
            <v>令和６年度分として</v>
          </cell>
          <cell r="N66" t="str">
            <v>床）雑費</v>
          </cell>
          <cell r="O66" t="str">
            <v>日本整形外科学会</v>
          </cell>
          <cell r="P66">
            <v>14000</v>
          </cell>
          <cell r="Q66"/>
          <cell r="R66"/>
          <cell r="S66"/>
          <cell r="T66"/>
          <cell r="U66" t="str">
            <v>税込金額</v>
          </cell>
          <cell r="V66" t="str">
            <v>（税込）</v>
          </cell>
          <cell r="W66">
            <v>14000</v>
          </cell>
          <cell r="X66">
            <v>0</v>
          </cell>
          <cell r="Y66" t="str">
            <v>-</v>
          </cell>
          <cell r="Z66" t="str">
            <v>-</v>
          </cell>
        </row>
        <row r="67">
          <cell r="A67">
            <v>64</v>
          </cell>
          <cell r="B67" t="str">
            <v>立替申請</v>
          </cell>
          <cell r="C67">
            <v>45533</v>
          </cell>
          <cell r="D67" t="str">
            <v>神藤　一紀</v>
          </cell>
          <cell r="E67" t="str">
            <v>延與Dr</v>
          </cell>
          <cell r="F67" t="str">
            <v>使途特定寄付金</v>
          </cell>
          <cell r="G67"/>
          <cell r="H67" t="str">
            <v>日本整形外科学会年会費</v>
          </cell>
          <cell r="I67"/>
          <cell r="J67"/>
          <cell r="K67">
            <v>1</v>
          </cell>
          <cell r="L67"/>
          <cell r="M67" t="str">
            <v>令和６年度分として</v>
          </cell>
          <cell r="N67" t="str">
            <v>床）雑費</v>
          </cell>
          <cell r="O67" t="str">
            <v>日本整形外科学会</v>
          </cell>
          <cell r="P67">
            <v>14000</v>
          </cell>
          <cell r="Q67"/>
          <cell r="R67"/>
          <cell r="S67"/>
          <cell r="T67"/>
          <cell r="U67" t="str">
            <v>税込金額</v>
          </cell>
          <cell r="V67" t="str">
            <v>（税込）</v>
          </cell>
          <cell r="W67">
            <v>14000</v>
          </cell>
          <cell r="X67">
            <v>0</v>
          </cell>
          <cell r="Y67" t="str">
            <v>-</v>
          </cell>
          <cell r="Z67" t="str">
            <v>-</v>
          </cell>
        </row>
        <row r="68">
          <cell r="A68">
            <v>65</v>
          </cell>
          <cell r="B68" t="str">
            <v>立替申請</v>
          </cell>
          <cell r="C68">
            <v>45533</v>
          </cell>
          <cell r="D68" t="str">
            <v>石本　悠介</v>
          </cell>
          <cell r="E68" t="str">
            <v>延與Dr</v>
          </cell>
          <cell r="F68" t="str">
            <v>使途特定寄付金</v>
          </cell>
          <cell r="G68"/>
          <cell r="H68" t="str">
            <v>日本整形外科学会年会費</v>
          </cell>
          <cell r="I68"/>
          <cell r="J68"/>
          <cell r="K68">
            <v>1</v>
          </cell>
          <cell r="L68"/>
          <cell r="M68" t="str">
            <v>令和６年度分として</v>
          </cell>
          <cell r="N68" t="str">
            <v>床）雑費</v>
          </cell>
          <cell r="O68" t="str">
            <v>日本整形外科学会</v>
          </cell>
          <cell r="P68">
            <v>14000</v>
          </cell>
          <cell r="Q68"/>
          <cell r="R68"/>
          <cell r="S68"/>
          <cell r="T68"/>
          <cell r="U68" t="str">
            <v>税込金額</v>
          </cell>
          <cell r="V68" t="str">
            <v>（税込）</v>
          </cell>
          <cell r="W68">
            <v>14000</v>
          </cell>
          <cell r="X68">
            <v>0</v>
          </cell>
          <cell r="Y68" t="str">
            <v>-</v>
          </cell>
          <cell r="Z68" t="str">
            <v>-</v>
          </cell>
        </row>
        <row r="69">
          <cell r="A69">
            <v>66</v>
          </cell>
          <cell r="B69" t="str">
            <v>謝金</v>
          </cell>
          <cell r="C69">
            <v>45534</v>
          </cell>
          <cell r="D69" t="str">
            <v>土生川　千珠</v>
          </cell>
          <cell r="E69" t="str">
            <v>土生川Dr</v>
          </cell>
          <cell r="F69" t="str">
            <v>【科研費】</v>
          </cell>
          <cell r="G69"/>
          <cell r="H69" t="str">
            <v>第33回日本外来小児科学会年次集会における講師招へい</v>
          </cell>
          <cell r="I69"/>
          <cell r="J69"/>
          <cell r="K69"/>
          <cell r="L69"/>
          <cell r="M69" t="str">
            <v>「思春期のこころの学校健診」事業の共同研究者である村上佳津美先生に、第33回日本外来小児科学会年次集会での講演を依頼するため</v>
          </cell>
          <cell r="N69"/>
          <cell r="O69"/>
          <cell r="P69"/>
          <cell r="Q69"/>
          <cell r="R69"/>
          <cell r="S69"/>
          <cell r="T69"/>
          <cell r="U69"/>
          <cell r="V69" t="b">
            <v>0</v>
          </cell>
          <cell r="W69">
            <v>0</v>
          </cell>
          <cell r="X69">
            <v>0</v>
          </cell>
          <cell r="Y69" t="str">
            <v>-</v>
          </cell>
          <cell r="Z69" t="str">
            <v>-</v>
          </cell>
        </row>
        <row r="70">
          <cell r="A70">
            <v>67</v>
          </cell>
          <cell r="B70" t="str">
            <v>立替申請</v>
          </cell>
          <cell r="C70">
            <v>45538</v>
          </cell>
          <cell r="D70" t="str">
            <v>和田　順也</v>
          </cell>
          <cell r="E70" t="str">
            <v>臨床研究部管理費研究費</v>
          </cell>
          <cell r="F70"/>
          <cell r="G70"/>
          <cell r="H70" t="str">
            <v>着払いゆうパック（受託研究審査委員会外部委員からの資料返送用）</v>
          </cell>
          <cell r="I70"/>
          <cell r="J70"/>
          <cell r="K70">
            <v>1</v>
          </cell>
          <cell r="L70"/>
          <cell r="M70" t="str">
            <v>本日着払いで郵送されてきたため</v>
          </cell>
          <cell r="N70" t="str">
            <v>床）郵送料</v>
          </cell>
          <cell r="O70" t="str">
            <v>田辺郵便局</v>
          </cell>
          <cell r="P70">
            <v>1010</v>
          </cell>
          <cell r="Q70"/>
          <cell r="R70"/>
          <cell r="S70"/>
          <cell r="T70"/>
          <cell r="U70" t="str">
            <v>税込金額</v>
          </cell>
          <cell r="V70" t="str">
            <v>（税込）</v>
          </cell>
          <cell r="W70">
            <v>1010</v>
          </cell>
          <cell r="X70">
            <v>0</v>
          </cell>
          <cell r="Y70" t="str">
            <v>-</v>
          </cell>
          <cell r="Z70" t="str">
            <v>-</v>
          </cell>
        </row>
        <row r="71">
          <cell r="A71">
            <v>68</v>
          </cell>
          <cell r="B71" t="str">
            <v>購入</v>
          </cell>
          <cell r="C71">
            <v>45538</v>
          </cell>
          <cell r="D71" t="str">
            <v>仲河　恒志</v>
          </cell>
          <cell r="E71" t="str">
            <v>仲河Dr</v>
          </cell>
          <cell r="F71" t="str">
            <v>受託研究</v>
          </cell>
          <cell r="G71"/>
          <cell r="H71" t="str">
            <v>USB4(USB-C) 40Gbps Express 1M2 外付けSSD 2TB 最大実効速度3151MB/s Mac Windows対応</v>
          </cell>
          <cell r="I71"/>
          <cell r="J71"/>
          <cell r="K71">
            <v>1</v>
          </cell>
          <cell r="L71"/>
          <cell r="M71" t="str">
            <v>臨床研究業務に必要なため</v>
          </cell>
          <cell r="N71" t="str">
            <v>床）消耗器具備品</v>
          </cell>
          <cell r="O71" t="str">
            <v>金與</v>
          </cell>
          <cell r="P71">
            <v>63250</v>
          </cell>
          <cell r="Q71"/>
          <cell r="R71"/>
          <cell r="S71"/>
          <cell r="T71"/>
          <cell r="U71" t="str">
            <v>税込金額</v>
          </cell>
          <cell r="V71" t="str">
            <v>（税込）</v>
          </cell>
          <cell r="W71">
            <v>63250</v>
          </cell>
          <cell r="X71">
            <v>0</v>
          </cell>
          <cell r="Y71"/>
          <cell r="Z71">
            <v>45541</v>
          </cell>
        </row>
        <row r="72">
          <cell r="A72">
            <v>69</v>
          </cell>
          <cell r="B72" t="str">
            <v>購入</v>
          </cell>
          <cell r="C72">
            <v>45538</v>
          </cell>
          <cell r="D72" t="str">
            <v>土生川　千珠</v>
          </cell>
          <cell r="E72" t="str">
            <v>土生川Dr</v>
          </cell>
          <cell r="F72" t="str">
            <v>オムロン共同研究</v>
          </cell>
          <cell r="G72"/>
          <cell r="H72" t="str">
            <v>ウイルスバスタークラウド</v>
          </cell>
          <cell r="I72"/>
          <cell r="J72"/>
          <cell r="K72">
            <v>1</v>
          </cell>
          <cell r="L72"/>
          <cell r="M72" t="str">
            <v>臨床研究業務に必要なため
※2021年度にオムロン研究費で購入したウイルスバスターの期限が切れるため</v>
          </cell>
          <cell r="N72" t="str">
            <v>床）消耗器具備品</v>
          </cell>
          <cell r="O72" t="str">
            <v>トレンドマイクロ株式会社</v>
          </cell>
          <cell r="P72">
            <v>13640</v>
          </cell>
          <cell r="Q72"/>
          <cell r="R72"/>
          <cell r="S72"/>
          <cell r="T72"/>
          <cell r="U72" t="str">
            <v>税込金額</v>
          </cell>
          <cell r="V72" t="str">
            <v>（税込）</v>
          </cell>
          <cell r="W72">
            <v>13640</v>
          </cell>
          <cell r="X72">
            <v>0</v>
          </cell>
          <cell r="Y72"/>
          <cell r="Z72">
            <v>45545</v>
          </cell>
        </row>
        <row r="73">
          <cell r="A73">
            <v>70</v>
          </cell>
          <cell r="B73" t="str">
            <v>購入</v>
          </cell>
          <cell r="C73">
            <v>45537</v>
          </cell>
          <cell r="D73" t="str">
            <v>倫理委員会</v>
          </cell>
          <cell r="E73" t="str">
            <v>臨床研究部管理費研究費</v>
          </cell>
          <cell r="F73"/>
          <cell r="G73"/>
          <cell r="H73" t="str">
            <v>お茶</v>
          </cell>
          <cell r="I73"/>
          <cell r="J73"/>
          <cell r="K73">
            <v>3</v>
          </cell>
          <cell r="L73">
            <v>447</v>
          </cell>
          <cell r="M73" t="str">
            <v>9月2日開催の倫理委員会外部委員用</v>
          </cell>
          <cell r="N73" t="str">
            <v>床）雑費</v>
          </cell>
          <cell r="O73" t="str">
            <v>株式会社光洋</v>
          </cell>
          <cell r="P73">
            <v>447</v>
          </cell>
          <cell r="Q73"/>
          <cell r="R73"/>
          <cell r="S73"/>
          <cell r="T73"/>
          <cell r="U73" t="str">
            <v>税込金額</v>
          </cell>
          <cell r="V73" t="str">
            <v>（税込）</v>
          </cell>
          <cell r="W73">
            <v>447</v>
          </cell>
          <cell r="X73">
            <v>0</v>
          </cell>
          <cell r="Y73"/>
          <cell r="Z73">
            <v>45533</v>
          </cell>
        </row>
        <row r="74">
          <cell r="A74">
            <v>71</v>
          </cell>
          <cell r="B74" t="str">
            <v>購入</v>
          </cell>
          <cell r="C74">
            <v>45545</v>
          </cell>
          <cell r="D74" t="str">
            <v>治験管理室</v>
          </cell>
          <cell r="E74" t="str">
            <v>臨床研究部管理費研究費</v>
          </cell>
          <cell r="F74"/>
          <cell r="G74"/>
          <cell r="H74" t="str">
            <v>お茶</v>
          </cell>
          <cell r="I74"/>
          <cell r="J74"/>
          <cell r="K74">
            <v>1</v>
          </cell>
          <cell r="L74">
            <v>108</v>
          </cell>
          <cell r="M74" t="str">
            <v>9月2日開催の治験審査委員会外部委員用</v>
          </cell>
          <cell r="N74" t="str">
            <v>床）雑費</v>
          </cell>
          <cell r="O74" t="str">
            <v>株式会社光洋</v>
          </cell>
          <cell r="P74">
            <v>108</v>
          </cell>
          <cell r="Q74"/>
          <cell r="R74"/>
          <cell r="S74"/>
          <cell r="T74"/>
          <cell r="U74" t="str">
            <v>税込金額</v>
          </cell>
          <cell r="V74" t="str">
            <v>（税込）</v>
          </cell>
          <cell r="W74">
            <v>108</v>
          </cell>
          <cell r="X74">
            <v>0</v>
          </cell>
          <cell r="Y74"/>
          <cell r="Z74">
            <v>45537</v>
          </cell>
        </row>
        <row r="75">
          <cell r="A75">
            <v>72</v>
          </cell>
          <cell r="B75" t="str">
            <v>立替申請</v>
          </cell>
          <cell r="C75">
            <v>45548</v>
          </cell>
          <cell r="D75" t="str">
            <v>延與　良夫</v>
          </cell>
          <cell r="E75" t="str">
            <v>延與Dr</v>
          </cell>
          <cell r="F75" t="str">
            <v>使途特定寄付金</v>
          </cell>
          <cell r="G75"/>
          <cell r="H75" t="str">
            <v>スポーツ医資格継続のための研修会受講料</v>
          </cell>
          <cell r="I75"/>
          <cell r="J75"/>
          <cell r="K75">
            <v>1</v>
          </cell>
          <cell r="L75"/>
          <cell r="M75" t="str">
            <v>クレジットカード決済のため</v>
          </cell>
          <cell r="N75" t="str">
            <v>床）雑費</v>
          </cell>
          <cell r="O75" t="str">
            <v>日本整形外科学会</v>
          </cell>
          <cell r="P75">
            <v>8000</v>
          </cell>
          <cell r="Q75"/>
          <cell r="R75"/>
          <cell r="S75"/>
          <cell r="T75"/>
          <cell r="U75" t="str">
            <v>税込金額</v>
          </cell>
          <cell r="V75" t="str">
            <v>（税込）</v>
          </cell>
          <cell r="W75">
            <v>8000</v>
          </cell>
          <cell r="X75">
            <v>0</v>
          </cell>
          <cell r="Y75" t="str">
            <v>-</v>
          </cell>
          <cell r="Z75">
            <v>45454</v>
          </cell>
        </row>
        <row r="76">
          <cell r="A76">
            <v>73</v>
          </cell>
          <cell r="B76" t="str">
            <v>謝金</v>
          </cell>
          <cell r="C76">
            <v>45552</v>
          </cell>
          <cell r="D76" t="str">
            <v>土生川　千珠</v>
          </cell>
          <cell r="E76" t="str">
            <v>土生川Dr</v>
          </cell>
          <cell r="F76" t="str">
            <v>【AMED研究】</v>
          </cell>
          <cell r="G76"/>
          <cell r="H76" t="str">
            <v>「思春期のこころの学校健診」事業普及のための第42回日本小児心身医学会年次集会への参加費・交通費・宿泊費</v>
          </cell>
          <cell r="I76"/>
          <cell r="J76"/>
          <cell r="K76">
            <v>1</v>
          </cell>
          <cell r="L76"/>
          <cell r="M76" t="str">
            <v>「思春期のこころの学校健診」事業の共同研究者である村上佳津美先生に、第42回日本小児心身医学会年次集会での講演を依頼するため</v>
          </cell>
          <cell r="N76"/>
          <cell r="O76"/>
          <cell r="P76"/>
          <cell r="Q76"/>
          <cell r="R76"/>
          <cell r="S76"/>
          <cell r="T76"/>
          <cell r="U76" t="str">
            <v>税込金額</v>
          </cell>
          <cell r="V76" t="str">
            <v>（税込）</v>
          </cell>
          <cell r="W76">
            <v>0</v>
          </cell>
          <cell r="X76">
            <v>0</v>
          </cell>
          <cell r="Y76" t="str">
            <v>-</v>
          </cell>
          <cell r="Z76" t="str">
            <v>-</v>
          </cell>
        </row>
        <row r="77">
          <cell r="A77">
            <v>74</v>
          </cell>
          <cell r="B77" t="str">
            <v>購入</v>
          </cell>
          <cell r="C77">
            <v>45560</v>
          </cell>
          <cell r="D77" t="str">
            <v>土生川　千珠</v>
          </cell>
          <cell r="E77" t="str">
            <v>土生川Dr</v>
          </cell>
          <cell r="F77" t="str">
            <v>オムロン共同研究</v>
          </cell>
          <cell r="G77"/>
          <cell r="H77" t="str">
            <v>白衣　メンズ:フロントボタンクラフトトップス・TRO　Lサイズ</v>
          </cell>
          <cell r="I77" t="str">
            <v>A27　ﾌｫｸﾞﾌﾞﾙｰ</v>
          </cell>
          <cell r="J77" t="str">
            <v>クラシコ株式会社</v>
          </cell>
          <cell r="K77">
            <v>1</v>
          </cell>
          <cell r="L77"/>
          <cell r="M77" t="str">
            <v>臨床研究業務に必要なため</v>
          </cell>
          <cell r="N77" t="str">
            <v>床）被服費</v>
          </cell>
          <cell r="O77" t="str">
            <v>クラシコ株式会社</v>
          </cell>
          <cell r="P77">
            <v>9790</v>
          </cell>
          <cell r="Q77"/>
          <cell r="R77"/>
          <cell r="S77"/>
          <cell r="T77"/>
          <cell r="U77" t="str">
            <v>税込金額</v>
          </cell>
          <cell r="V77" t="str">
            <v>（税込）</v>
          </cell>
          <cell r="W77">
            <v>9790</v>
          </cell>
          <cell r="X77">
            <v>0</v>
          </cell>
          <cell r="Y77">
            <v>45561</v>
          </cell>
          <cell r="Z77">
            <v>45567</v>
          </cell>
        </row>
        <row r="78">
          <cell r="A78">
            <v>75</v>
          </cell>
          <cell r="B78" t="str">
            <v>購入</v>
          </cell>
          <cell r="C78">
            <v>45560</v>
          </cell>
          <cell r="D78" t="str">
            <v>土生川　千珠</v>
          </cell>
          <cell r="E78" t="str">
            <v>土生川Dr</v>
          </cell>
          <cell r="F78" t="str">
            <v>オムロン共同研究</v>
          </cell>
          <cell r="G78"/>
          <cell r="H78" t="str">
            <v>白衣　メンズ:スクラブパンツ・TRO　Lサイズ</v>
          </cell>
          <cell r="I78" t="str">
            <v>325　ﾌｫｸﾞﾌﾞﾙｰ</v>
          </cell>
          <cell r="J78" t="str">
            <v>クラシコ株式会社</v>
          </cell>
          <cell r="K78">
            <v>1</v>
          </cell>
          <cell r="L78"/>
          <cell r="M78" t="str">
            <v>臨床研究業務に必要なため</v>
          </cell>
          <cell r="N78" t="str">
            <v>床）被服費</v>
          </cell>
          <cell r="O78" t="str">
            <v>クラシコ株式会社</v>
          </cell>
          <cell r="P78">
            <v>9790</v>
          </cell>
          <cell r="Q78"/>
          <cell r="R78"/>
          <cell r="S78"/>
          <cell r="T78"/>
          <cell r="U78" t="str">
            <v>税込金額</v>
          </cell>
          <cell r="V78" t="str">
            <v>（税込）</v>
          </cell>
          <cell r="W78">
            <v>9790</v>
          </cell>
          <cell r="X78">
            <v>0</v>
          </cell>
          <cell r="Y78">
            <v>45561</v>
          </cell>
          <cell r="Z78">
            <v>45567</v>
          </cell>
        </row>
        <row r="79">
          <cell r="A79">
            <v>76</v>
          </cell>
          <cell r="B79" t="str">
            <v>購入</v>
          </cell>
          <cell r="C79">
            <v>45560</v>
          </cell>
          <cell r="D79" t="str">
            <v>土生川　千珠</v>
          </cell>
          <cell r="E79" t="str">
            <v>土生川Dr</v>
          </cell>
          <cell r="F79" t="str">
            <v>オムロン共同研究</v>
          </cell>
          <cell r="G79"/>
          <cell r="H79" t="str">
            <v>白衣　送料</v>
          </cell>
          <cell r="I79" t="str">
            <v>325　ﾌｫｸﾞﾌﾞﾙｰ</v>
          </cell>
          <cell r="J79" t="str">
            <v>クラシコ株式会社</v>
          </cell>
          <cell r="K79">
            <v>1</v>
          </cell>
          <cell r="L79"/>
          <cell r="M79" t="str">
            <v>臨床研究業務に必要なため</v>
          </cell>
          <cell r="N79" t="str">
            <v>床）通信費／床）郵送料</v>
          </cell>
          <cell r="O79" t="str">
            <v>クラシコ株式会社</v>
          </cell>
          <cell r="P79">
            <v>990</v>
          </cell>
          <cell r="Q79"/>
          <cell r="R79"/>
          <cell r="S79"/>
          <cell r="T79"/>
          <cell r="U79" t="str">
            <v>税込金額</v>
          </cell>
          <cell r="V79" t="str">
            <v>（税込）</v>
          </cell>
          <cell r="W79">
            <v>990</v>
          </cell>
          <cell r="X79">
            <v>0</v>
          </cell>
          <cell r="Y79">
            <v>45561</v>
          </cell>
          <cell r="Z79" t="str">
            <v>-</v>
          </cell>
        </row>
        <row r="80">
          <cell r="A80">
            <v>77</v>
          </cell>
          <cell r="B80" t="str">
            <v>施行</v>
          </cell>
          <cell r="C80">
            <v>45561</v>
          </cell>
          <cell r="D80" t="str">
            <v>土生川　千珠</v>
          </cell>
          <cell r="E80" t="str">
            <v>土生川Dr</v>
          </cell>
          <cell r="F80" t="str">
            <v>オムロン共同研究</v>
          </cell>
          <cell r="G80"/>
          <cell r="H80" t="str">
            <v>和歌山小児科医会年会費</v>
          </cell>
          <cell r="I80"/>
          <cell r="J80"/>
          <cell r="K80">
            <v>1</v>
          </cell>
          <cell r="L80">
            <v>5000</v>
          </cell>
          <cell r="M80" t="str">
            <v>令和６年度分として
支払手数料病院負担（\203）</v>
          </cell>
          <cell r="N80" t="str">
            <v>床）雑費</v>
          </cell>
          <cell r="O80" t="str">
            <v>和歌山小児科医会</v>
          </cell>
          <cell r="P80">
            <v>5000</v>
          </cell>
          <cell r="Q80"/>
          <cell r="R80"/>
          <cell r="S80"/>
          <cell r="T80"/>
          <cell r="U80" t="str">
            <v>不課税</v>
          </cell>
          <cell r="V80" t="str">
            <v>不課税</v>
          </cell>
          <cell r="W80">
            <v>5000</v>
          </cell>
          <cell r="X80">
            <v>0</v>
          </cell>
          <cell r="Y80" t="str">
            <v>-</v>
          </cell>
          <cell r="Z80" t="str">
            <v>-</v>
          </cell>
        </row>
        <row r="81">
          <cell r="A81">
            <v>78</v>
          </cell>
          <cell r="B81" t="str">
            <v>施行</v>
          </cell>
          <cell r="C81">
            <v>45561</v>
          </cell>
          <cell r="D81" t="str">
            <v>土生川　千珠</v>
          </cell>
          <cell r="E81" t="str">
            <v>土生川Dr</v>
          </cell>
          <cell r="F81" t="str">
            <v>オムロン共同研究</v>
          </cell>
          <cell r="G81"/>
          <cell r="H81" t="str">
            <v>日本小児アレルギー学会年会費</v>
          </cell>
          <cell r="I81"/>
          <cell r="J81"/>
          <cell r="K81">
            <v>1</v>
          </cell>
          <cell r="L81">
            <v>12000</v>
          </cell>
          <cell r="M81" t="str">
            <v>令和６年度分として</v>
          </cell>
          <cell r="N81" t="str">
            <v>床）雑費</v>
          </cell>
          <cell r="O81" t="str">
            <v>日本小児アレルギー学会</v>
          </cell>
          <cell r="P81">
            <v>12000</v>
          </cell>
          <cell r="Q81"/>
          <cell r="R81"/>
          <cell r="S81"/>
          <cell r="T81"/>
          <cell r="U81" t="str">
            <v>不課税</v>
          </cell>
          <cell r="V81" t="str">
            <v>不課税</v>
          </cell>
          <cell r="W81">
            <v>12000</v>
          </cell>
          <cell r="X81">
            <v>0</v>
          </cell>
          <cell r="Y81" t="str">
            <v>-</v>
          </cell>
          <cell r="Z81" t="str">
            <v>-</v>
          </cell>
        </row>
        <row r="82">
          <cell r="A82">
            <v>79</v>
          </cell>
          <cell r="B82" t="str">
            <v>施行</v>
          </cell>
          <cell r="C82">
            <v>45565</v>
          </cell>
          <cell r="D82" t="str">
            <v>北市　正則</v>
          </cell>
          <cell r="E82"/>
          <cell r="F82" t="str">
            <v>施設管理費</v>
          </cell>
          <cell r="G82"/>
          <cell r="H82" t="str">
            <v>文献複写料の支払い</v>
          </cell>
          <cell r="I82"/>
          <cell r="J82" t="str">
            <v>－</v>
          </cell>
          <cell r="K82">
            <v>1</v>
          </cell>
          <cell r="L82" t="str">
            <v>－</v>
          </cell>
          <cell r="M82" t="str">
            <v>臨床研究業務に必要なため</v>
          </cell>
          <cell r="N82" t="str">
            <v>床）雑費</v>
          </cell>
          <cell r="O82" t="str">
            <v>文献情報センター</v>
          </cell>
          <cell r="P82">
            <v>328</v>
          </cell>
          <cell r="Q82"/>
          <cell r="R82"/>
          <cell r="S82"/>
          <cell r="T82"/>
          <cell r="U82" t="str">
            <v>不課税</v>
          </cell>
          <cell r="V82" t="str">
            <v>不課税</v>
          </cell>
          <cell r="W82">
            <v>328</v>
          </cell>
          <cell r="X82">
            <v>0</v>
          </cell>
          <cell r="Y82">
            <v>45554</v>
          </cell>
          <cell r="Z82">
            <v>45565</v>
          </cell>
        </row>
        <row r="83">
          <cell r="A83">
            <v>80</v>
          </cell>
          <cell r="B83" t="str">
            <v>施行</v>
          </cell>
          <cell r="C83">
            <v>45565</v>
          </cell>
          <cell r="D83" t="str">
            <v>横山　省三</v>
          </cell>
          <cell r="E83" t="str">
            <v>臨床研究部管理費研究費</v>
          </cell>
          <cell r="F83"/>
          <cell r="G83"/>
          <cell r="H83" t="str">
            <v>論文掲載料料（日本臨床外科学会雑誌85巻8号掲載）</v>
          </cell>
          <cell r="I83"/>
          <cell r="J83"/>
          <cell r="K83">
            <v>1</v>
          </cell>
          <cell r="L83"/>
          <cell r="M83" t="str">
            <v>論文掲載のため</v>
          </cell>
          <cell r="N83" t="str">
            <v>床）雑費</v>
          </cell>
          <cell r="O83" t="str">
            <v>日本臨床外科学会</v>
          </cell>
          <cell r="P83">
            <v>27500</v>
          </cell>
          <cell r="Q83"/>
          <cell r="R83"/>
          <cell r="S83"/>
          <cell r="T83"/>
          <cell r="U83" t="str">
            <v>税込金額</v>
          </cell>
          <cell r="V83" t="str">
            <v>（税込）</v>
          </cell>
          <cell r="W83">
            <v>27500</v>
          </cell>
          <cell r="X83">
            <v>0</v>
          </cell>
          <cell r="Y83" t="str">
            <v>-</v>
          </cell>
          <cell r="Z83">
            <v>45553</v>
          </cell>
        </row>
        <row r="84">
          <cell r="A84">
            <v>81</v>
          </cell>
          <cell r="B84" t="str">
            <v>施行</v>
          </cell>
          <cell r="C84">
            <v>45566</v>
          </cell>
          <cell r="D84" t="str">
            <v>北市　正則</v>
          </cell>
          <cell r="E84"/>
          <cell r="F84" t="str">
            <v>施設管理費</v>
          </cell>
          <cell r="G84"/>
          <cell r="H84" t="str">
            <v>文献複写料の支払い</v>
          </cell>
          <cell r="I84"/>
          <cell r="J84" t="str">
            <v>－</v>
          </cell>
          <cell r="K84">
            <v>1</v>
          </cell>
          <cell r="L84" t="str">
            <v>－</v>
          </cell>
          <cell r="M84" t="str">
            <v>臨床研究業務に必要なため</v>
          </cell>
          <cell r="N84" t="str">
            <v>床）雑費</v>
          </cell>
          <cell r="O84" t="str">
            <v>文献情報センター</v>
          </cell>
          <cell r="P84">
            <v>254</v>
          </cell>
          <cell r="Q84"/>
          <cell r="R84"/>
          <cell r="S84"/>
          <cell r="T84"/>
          <cell r="U84" t="str">
            <v>不課税</v>
          </cell>
          <cell r="V84" t="str">
            <v>不課税</v>
          </cell>
          <cell r="W84">
            <v>254</v>
          </cell>
          <cell r="X84">
            <v>0</v>
          </cell>
          <cell r="Y84">
            <v>45559</v>
          </cell>
          <cell r="Z84">
            <v>45566</v>
          </cell>
        </row>
        <row r="85">
          <cell r="A85">
            <v>82</v>
          </cell>
          <cell r="B85" t="str">
            <v>施行</v>
          </cell>
          <cell r="C85">
            <v>45568</v>
          </cell>
          <cell r="D85" t="str">
            <v>木下真樹子</v>
          </cell>
          <cell r="E85"/>
          <cell r="F85" t="str">
            <v>施設管理費</v>
          </cell>
          <cell r="G85"/>
          <cell r="H85" t="str">
            <v>文献複写料の支払い</v>
          </cell>
          <cell r="I85"/>
          <cell r="J85" t="str">
            <v>－</v>
          </cell>
          <cell r="K85">
            <v>1</v>
          </cell>
          <cell r="L85" t="str">
            <v>－</v>
          </cell>
          <cell r="M85" t="str">
            <v>臨床研究業務に必要なため</v>
          </cell>
          <cell r="N85" t="str">
            <v>床）雑費</v>
          </cell>
          <cell r="O85" t="str">
            <v>文献情報センター</v>
          </cell>
          <cell r="P85">
            <v>1130</v>
          </cell>
          <cell r="Q85"/>
          <cell r="R85"/>
          <cell r="S85"/>
          <cell r="T85"/>
          <cell r="U85" t="str">
            <v>不課税</v>
          </cell>
          <cell r="V85" t="str">
            <v>不課税</v>
          </cell>
          <cell r="W85">
            <v>1130</v>
          </cell>
          <cell r="X85">
            <v>0</v>
          </cell>
          <cell r="Y85">
            <v>45562</v>
          </cell>
          <cell r="Z85">
            <v>45568</v>
          </cell>
        </row>
        <row r="86">
          <cell r="A86">
            <v>83</v>
          </cell>
          <cell r="B86" t="str">
            <v>購入</v>
          </cell>
          <cell r="C86">
            <v>45572</v>
          </cell>
          <cell r="D86" t="str">
            <v>土生川　千珠</v>
          </cell>
          <cell r="E86" t="str">
            <v>土生川Dr</v>
          </cell>
          <cell r="F86" t="str">
            <v>【AMED研究】</v>
          </cell>
          <cell r="G86"/>
          <cell r="H86" t="str">
            <v>封筒（長3・イエロー指定） 1,200部</v>
          </cell>
          <cell r="I86"/>
          <cell r="J86"/>
          <cell r="K86">
            <v>1</v>
          </cell>
          <cell r="L86"/>
          <cell r="M86" t="str">
            <v>「思春期のこころの学校健診」事業の郵送に係る封筒の作成について</v>
          </cell>
          <cell r="N86" t="str">
            <v>床）消耗品費</v>
          </cell>
          <cell r="O86" t="str">
            <v>アート印刷株式会社</v>
          </cell>
          <cell r="P86">
            <v>10450</v>
          </cell>
          <cell r="Q86"/>
          <cell r="R86"/>
          <cell r="S86"/>
          <cell r="T86"/>
          <cell r="U86" t="str">
            <v>税込金額</v>
          </cell>
          <cell r="V86" t="str">
            <v>（税込）</v>
          </cell>
          <cell r="W86">
            <v>10450</v>
          </cell>
          <cell r="X86">
            <v>0</v>
          </cell>
          <cell r="Y86"/>
          <cell r="Z86">
            <v>45583</v>
          </cell>
        </row>
        <row r="87">
          <cell r="A87">
            <v>84</v>
          </cell>
          <cell r="B87" t="str">
            <v>施行</v>
          </cell>
          <cell r="C87">
            <v>45572</v>
          </cell>
          <cell r="D87" t="str">
            <v>土生川　千珠</v>
          </cell>
          <cell r="E87" t="str">
            <v>土生川Dr</v>
          </cell>
          <cell r="F87" t="str">
            <v>オムロン共同研究</v>
          </cell>
          <cell r="G87"/>
          <cell r="H87" t="str">
            <v>特定非営利活動法人　日本心療内科学会　入会金及び年会費</v>
          </cell>
          <cell r="I87"/>
          <cell r="J87"/>
          <cell r="K87">
            <v>1</v>
          </cell>
          <cell r="L87">
            <v>12000</v>
          </cell>
          <cell r="M87" t="str">
            <v>令和６年度分として</v>
          </cell>
          <cell r="N87" t="str">
            <v>床）雑費</v>
          </cell>
          <cell r="O87" t="str">
            <v>日本心療内科学会</v>
          </cell>
          <cell r="P87">
            <v>12000</v>
          </cell>
          <cell r="Q87"/>
          <cell r="R87"/>
          <cell r="S87"/>
          <cell r="T87"/>
          <cell r="U87" t="str">
            <v>不課税</v>
          </cell>
          <cell r="V87" t="str">
            <v>不課税</v>
          </cell>
          <cell r="W87">
            <v>12000</v>
          </cell>
          <cell r="X87">
            <v>0</v>
          </cell>
          <cell r="Y87" t="str">
            <v>-</v>
          </cell>
          <cell r="Z87" t="str">
            <v>-</v>
          </cell>
        </row>
        <row r="88">
          <cell r="A88">
            <v>85</v>
          </cell>
          <cell r="B88" t="str">
            <v>購入</v>
          </cell>
          <cell r="C88">
            <v>45572</v>
          </cell>
          <cell r="D88" t="str">
            <v>治験管理室</v>
          </cell>
          <cell r="E88" t="str">
            <v>臨床研究部管理費研究費</v>
          </cell>
          <cell r="F88"/>
          <cell r="G88"/>
          <cell r="H88" t="str">
            <v>お茶</v>
          </cell>
          <cell r="I88"/>
          <cell r="J88"/>
          <cell r="K88">
            <v>1</v>
          </cell>
          <cell r="L88">
            <v>108</v>
          </cell>
          <cell r="M88" t="str">
            <v>10月7日開催の治験審査委員会外部委員用</v>
          </cell>
          <cell r="N88" t="str">
            <v>床）雑費</v>
          </cell>
          <cell r="O88" t="str">
            <v>株式会社光洋</v>
          </cell>
          <cell r="P88">
            <v>108</v>
          </cell>
          <cell r="Q88"/>
          <cell r="R88"/>
          <cell r="S88"/>
          <cell r="T88"/>
          <cell r="U88" t="str">
            <v>税込金額</v>
          </cell>
          <cell r="V88" t="str">
            <v>（税込）</v>
          </cell>
          <cell r="W88">
            <v>108</v>
          </cell>
          <cell r="X88">
            <v>0</v>
          </cell>
          <cell r="Y88"/>
          <cell r="Z88">
            <v>45572</v>
          </cell>
        </row>
        <row r="89">
          <cell r="A89">
            <v>86</v>
          </cell>
          <cell r="B89" t="str">
            <v>立替申請</v>
          </cell>
          <cell r="C89">
            <v>45583</v>
          </cell>
          <cell r="D89" t="str">
            <v>仲河　恒志</v>
          </cell>
          <cell r="E89" t="str">
            <v>仲河Dr</v>
          </cell>
          <cell r="F89" t="str">
            <v>受託研究</v>
          </cell>
          <cell r="G89"/>
          <cell r="H89" t="str">
            <v>日本脳神経血管内治療学会会費</v>
          </cell>
          <cell r="I89"/>
          <cell r="J89"/>
          <cell r="K89">
            <v>1</v>
          </cell>
          <cell r="L89">
            <v>15000</v>
          </cell>
          <cell r="M89" t="str">
            <v>令和６年度分として</v>
          </cell>
          <cell r="N89" t="str">
            <v>床）雑費</v>
          </cell>
          <cell r="O89" t="str">
            <v>日本脳神経血管内治療学会</v>
          </cell>
          <cell r="P89">
            <v>15000</v>
          </cell>
          <cell r="Q89"/>
          <cell r="R89"/>
          <cell r="S89"/>
          <cell r="T89"/>
          <cell r="U89" t="str">
            <v>不課税</v>
          </cell>
          <cell r="V89" t="str">
            <v>不課税</v>
          </cell>
          <cell r="W89">
            <v>15000</v>
          </cell>
          <cell r="X89">
            <v>0</v>
          </cell>
          <cell r="Y89" t="str">
            <v>-</v>
          </cell>
          <cell r="Z89">
            <v>45574</v>
          </cell>
        </row>
        <row r="90">
          <cell r="A90">
            <v>87</v>
          </cell>
          <cell r="B90" t="str">
            <v>立替申請</v>
          </cell>
          <cell r="C90">
            <v>45583</v>
          </cell>
          <cell r="D90" t="str">
            <v>仲河　恒志</v>
          </cell>
          <cell r="E90" t="str">
            <v>仲河Dr</v>
          </cell>
          <cell r="F90" t="str">
            <v>受託研究</v>
          </cell>
          <cell r="G90"/>
          <cell r="H90" t="str">
            <v>第86回脳神経外科学会近畿支部学術集会　参加費</v>
          </cell>
          <cell r="I90"/>
          <cell r="J90"/>
          <cell r="K90">
            <v>1</v>
          </cell>
          <cell r="L90">
            <v>5000</v>
          </cell>
          <cell r="M90" t="str">
            <v>臨床研究業務に必要なため</v>
          </cell>
          <cell r="N90" t="str">
            <v>床）雑費</v>
          </cell>
          <cell r="O90" t="str">
            <v>第86回脳神経外科学会近畿支部学術集会</v>
          </cell>
          <cell r="P90">
            <v>5000</v>
          </cell>
          <cell r="Q90"/>
          <cell r="R90"/>
          <cell r="S90"/>
          <cell r="T90"/>
          <cell r="U90" t="str">
            <v>不課税</v>
          </cell>
          <cell r="V90" t="str">
            <v>不課税</v>
          </cell>
          <cell r="W90">
            <v>5000</v>
          </cell>
          <cell r="X90">
            <v>0</v>
          </cell>
          <cell r="Y90" t="str">
            <v>-</v>
          </cell>
          <cell r="Z90">
            <v>45549</v>
          </cell>
        </row>
        <row r="91">
          <cell r="A91">
            <v>88</v>
          </cell>
          <cell r="B91" t="str">
            <v>立替申請</v>
          </cell>
          <cell r="C91">
            <v>45583</v>
          </cell>
          <cell r="D91" t="str">
            <v>仲河　恒志</v>
          </cell>
          <cell r="E91" t="str">
            <v>仲河Dr</v>
          </cell>
          <cell r="F91" t="str">
            <v>受託研究</v>
          </cell>
          <cell r="G91"/>
          <cell r="H91" t="str">
            <v>日本脳卒中学会会費</v>
          </cell>
          <cell r="I91"/>
          <cell r="J91"/>
          <cell r="K91">
            <v>1</v>
          </cell>
          <cell r="L91">
            <v>12000</v>
          </cell>
          <cell r="M91" t="str">
            <v>2025年度分会費として</v>
          </cell>
          <cell r="N91" t="str">
            <v>床）雑費</v>
          </cell>
          <cell r="O91" t="str">
            <v>日本脳卒中学会</v>
          </cell>
          <cell r="P91">
            <v>12000</v>
          </cell>
          <cell r="Q91"/>
          <cell r="R91"/>
          <cell r="S91"/>
          <cell r="T91"/>
          <cell r="U91" t="str">
            <v>不課税</v>
          </cell>
          <cell r="V91" t="str">
            <v>不課税</v>
          </cell>
          <cell r="W91">
            <v>12000</v>
          </cell>
          <cell r="X91">
            <v>0</v>
          </cell>
          <cell r="Y91" t="str">
            <v>-</v>
          </cell>
          <cell r="Z91">
            <v>45567</v>
          </cell>
        </row>
        <row r="92">
          <cell r="A92">
            <v>89</v>
          </cell>
          <cell r="B92" t="str">
            <v>立替申請</v>
          </cell>
          <cell r="C92">
            <v>45583</v>
          </cell>
          <cell r="D92" t="str">
            <v>仲河　恒志</v>
          </cell>
          <cell r="E92" t="str">
            <v>仲河Dr</v>
          </cell>
          <cell r="F92" t="str">
            <v>受託研究</v>
          </cell>
          <cell r="G92"/>
          <cell r="H92" t="str">
            <v>第15回Hybrid Neurosurgery研究会　参加費</v>
          </cell>
          <cell r="I92"/>
          <cell r="J92"/>
          <cell r="K92">
            <v>1</v>
          </cell>
          <cell r="L92">
            <v>5000</v>
          </cell>
          <cell r="M92" t="str">
            <v>臨床研究業務に必要なため</v>
          </cell>
          <cell r="N92" t="str">
            <v>床）雑費</v>
          </cell>
          <cell r="O92" t="str">
            <v>第15回Hybrid Neurosurgery研究会</v>
          </cell>
          <cell r="P92">
            <v>5000</v>
          </cell>
          <cell r="Q92"/>
          <cell r="R92"/>
          <cell r="S92"/>
          <cell r="T92"/>
          <cell r="U92" t="str">
            <v>税込金額</v>
          </cell>
          <cell r="V92" t="str">
            <v>（税込）</v>
          </cell>
          <cell r="W92">
            <v>5000</v>
          </cell>
          <cell r="X92">
            <v>0</v>
          </cell>
          <cell r="Y92" t="str">
            <v>-</v>
          </cell>
          <cell r="Z92">
            <v>45564</v>
          </cell>
        </row>
        <row r="93">
          <cell r="A93">
            <v>90</v>
          </cell>
          <cell r="B93" t="str">
            <v>立替申請</v>
          </cell>
          <cell r="C93">
            <v>45583</v>
          </cell>
          <cell r="D93" t="str">
            <v>仲河　恒志</v>
          </cell>
          <cell r="E93" t="str">
            <v>仲河Dr</v>
          </cell>
          <cell r="F93" t="str">
            <v>受託研究</v>
          </cell>
          <cell r="G93"/>
          <cell r="H93" t="str">
            <v>ALICE Tokyo2024＜脳血管障害ビデオライブセミナー＞　参加費</v>
          </cell>
          <cell r="I93"/>
          <cell r="J93"/>
          <cell r="K93">
            <v>1</v>
          </cell>
          <cell r="L93">
            <v>5000</v>
          </cell>
          <cell r="M93" t="str">
            <v>臨床研究業務に必要なため</v>
          </cell>
          <cell r="N93" t="str">
            <v>床）雑費</v>
          </cell>
          <cell r="O93" t="str">
            <v>ALICE Tokyo2024＜脳血管障害ビデオライブセミナー＞</v>
          </cell>
          <cell r="P93">
            <v>5000</v>
          </cell>
          <cell r="Q93"/>
          <cell r="R93"/>
          <cell r="S93"/>
          <cell r="T93"/>
          <cell r="U93" t="str">
            <v>税込金額</v>
          </cell>
          <cell r="V93" t="str">
            <v>（税込）</v>
          </cell>
          <cell r="W93">
            <v>5000</v>
          </cell>
          <cell r="X93">
            <v>0</v>
          </cell>
          <cell r="Y93" t="str">
            <v>-</v>
          </cell>
          <cell r="Z93">
            <v>45563</v>
          </cell>
        </row>
        <row r="94">
          <cell r="A94">
            <v>91</v>
          </cell>
          <cell r="B94" t="str">
            <v>立替申請</v>
          </cell>
          <cell r="C94">
            <v>45583</v>
          </cell>
          <cell r="D94" t="str">
            <v>和田　順也</v>
          </cell>
          <cell r="E94" t="str">
            <v>土生川Dr</v>
          </cell>
          <cell r="F94" t="str">
            <v>【AMED研究】</v>
          </cell>
          <cell r="G94"/>
          <cell r="H94" t="str">
            <v>堺咲花病院　村上佳津美先生宛【封筒（長3・イエロー指定） 1,200部】　宅配便送料</v>
          </cell>
          <cell r="I94"/>
          <cell r="J94"/>
          <cell r="K94">
            <v>1</v>
          </cell>
          <cell r="L94">
            <v>1850</v>
          </cell>
          <cell r="M94" t="str">
            <v>本日宅配便で郵送</v>
          </cell>
          <cell r="N94" t="str">
            <v>床）郵送料</v>
          </cell>
          <cell r="O94" t="str">
            <v>ヤマト運輸㈱田辺新庄</v>
          </cell>
          <cell r="P94">
            <v>1850</v>
          </cell>
          <cell r="Q94"/>
          <cell r="R94"/>
          <cell r="S94"/>
          <cell r="T94"/>
          <cell r="U94" t="str">
            <v>税込金額</v>
          </cell>
          <cell r="V94" t="str">
            <v>（税込）</v>
          </cell>
          <cell r="W94">
            <v>1850</v>
          </cell>
          <cell r="X94">
            <v>0</v>
          </cell>
          <cell r="Y94" t="str">
            <v>-</v>
          </cell>
          <cell r="Z94">
            <v>45583</v>
          </cell>
        </row>
        <row r="95">
          <cell r="A95">
            <v>92</v>
          </cell>
          <cell r="B95" t="str">
            <v>購入</v>
          </cell>
          <cell r="C95">
            <v>45588</v>
          </cell>
          <cell r="D95" t="str">
            <v>萩原　慎　</v>
          </cell>
          <cell r="E95" t="str">
            <v>萩原Dr</v>
          </cell>
          <cell r="F95" t="str">
            <v>受託研究</v>
          </cell>
          <cell r="G95"/>
          <cell r="H95" t="str">
            <v xml:space="preserve">ポータブルSSD </v>
          </cell>
          <cell r="I95" t="str">
            <v xml:space="preserve">SSD-PE2.0U4-SA </v>
          </cell>
          <cell r="J95" t="str">
            <v>バッファロー</v>
          </cell>
          <cell r="K95">
            <v>1</v>
          </cell>
          <cell r="L95" t="str">
            <v>-</v>
          </cell>
          <cell r="M95" t="str">
            <v>臨床研究業務に必要なため</v>
          </cell>
          <cell r="N95" t="str">
            <v>床）消耗器具備品</v>
          </cell>
          <cell r="O95" t="str">
            <v>金與</v>
          </cell>
          <cell r="P95">
            <v>45100</v>
          </cell>
          <cell r="Q95"/>
          <cell r="R95"/>
          <cell r="S95"/>
          <cell r="T95"/>
          <cell r="U95" t="str">
            <v>税込金額</v>
          </cell>
          <cell r="V95" t="str">
            <v>（税込）</v>
          </cell>
          <cell r="W95">
            <v>45100</v>
          </cell>
          <cell r="X95">
            <v>0</v>
          </cell>
          <cell r="Y95"/>
          <cell r="Z95">
            <v>45626</v>
          </cell>
        </row>
        <row r="96">
          <cell r="A96">
            <v>93</v>
          </cell>
          <cell r="B96" t="str">
            <v>購入</v>
          </cell>
          <cell r="C96">
            <v>45588</v>
          </cell>
          <cell r="D96" t="str">
            <v>萩原　慎　</v>
          </cell>
          <cell r="E96" t="str">
            <v>萩原Dr</v>
          </cell>
          <cell r="F96" t="str">
            <v>受託研究</v>
          </cell>
          <cell r="G96"/>
          <cell r="H96" t="str">
            <v xml:space="preserve">USB3.1(Gen.1)対応
耐衝撃ポータブルHDD </v>
          </cell>
          <cell r="I96" t="str">
            <v xml:space="preserve">HD-PGF4.0U3-GBKA </v>
          </cell>
          <cell r="J96" t="str">
            <v>バッファロー</v>
          </cell>
          <cell r="K96">
            <v>2</v>
          </cell>
          <cell r="L96" t="str">
            <v>-</v>
          </cell>
          <cell r="M96" t="str">
            <v>臨床研究業務に必要なため</v>
          </cell>
          <cell r="N96" t="str">
            <v>床）消耗器具備品</v>
          </cell>
          <cell r="O96" t="str">
            <v>金與</v>
          </cell>
          <cell r="P96">
            <v>23980</v>
          </cell>
          <cell r="Q96"/>
          <cell r="R96"/>
          <cell r="S96"/>
          <cell r="T96"/>
          <cell r="U96" t="str">
            <v>税込金額</v>
          </cell>
          <cell r="V96" t="str">
            <v>（税込）</v>
          </cell>
          <cell r="W96">
            <v>47960</v>
          </cell>
          <cell r="X96">
            <v>0</v>
          </cell>
          <cell r="Y96"/>
          <cell r="Z96">
            <v>45626</v>
          </cell>
        </row>
        <row r="97">
          <cell r="A97">
            <v>94</v>
          </cell>
          <cell r="B97" t="str">
            <v>購入</v>
          </cell>
          <cell r="C97">
            <v>45588</v>
          </cell>
          <cell r="D97" t="str">
            <v>萩原　慎　</v>
          </cell>
          <cell r="E97" t="str">
            <v>萩原Dr</v>
          </cell>
          <cell r="F97" t="str">
            <v>受託研究</v>
          </cell>
          <cell r="G97"/>
          <cell r="H97" t="str">
            <v xml:space="preserve">無線ルーター </v>
          </cell>
          <cell r="I97" t="str">
            <v>WXR18000BE10P</v>
          </cell>
          <cell r="J97" t="str">
            <v>バッファロー</v>
          </cell>
          <cell r="K97">
            <v>1</v>
          </cell>
          <cell r="L97" t="str">
            <v>-</v>
          </cell>
          <cell r="M97" t="str">
            <v>臨床研究業務に必要なため</v>
          </cell>
          <cell r="N97" t="str">
            <v>床）消耗器具備品</v>
          </cell>
          <cell r="O97" t="str">
            <v>金與</v>
          </cell>
          <cell r="P97">
            <v>63800</v>
          </cell>
          <cell r="Q97"/>
          <cell r="R97"/>
          <cell r="S97"/>
          <cell r="T97"/>
          <cell r="U97" t="str">
            <v>税込金額</v>
          </cell>
          <cell r="V97" t="str">
            <v>（税込）</v>
          </cell>
          <cell r="W97">
            <v>63800</v>
          </cell>
          <cell r="X97">
            <v>0</v>
          </cell>
          <cell r="Y97"/>
          <cell r="Z97">
            <v>45626</v>
          </cell>
        </row>
        <row r="98">
          <cell r="A98">
            <v>95</v>
          </cell>
          <cell r="B98" t="str">
            <v>購入</v>
          </cell>
          <cell r="C98">
            <v>45588</v>
          </cell>
          <cell r="D98" t="str">
            <v>萩原　慎　</v>
          </cell>
          <cell r="E98" t="str">
            <v>萩原Dr</v>
          </cell>
          <cell r="F98" t="str">
            <v>受託研究</v>
          </cell>
          <cell r="G98"/>
          <cell r="H98" t="str">
            <v xml:space="preserve">HUB </v>
          </cell>
          <cell r="I98" t="str">
            <v>B087TB7YM7</v>
          </cell>
          <cell r="J98" t="str">
            <v>Anker</v>
          </cell>
          <cell r="K98">
            <v>1</v>
          </cell>
          <cell r="L98" t="str">
            <v>-</v>
          </cell>
          <cell r="M98" t="str">
            <v>臨床研究業務に必要なため</v>
          </cell>
          <cell r="N98" t="str">
            <v>床）消耗器具備品</v>
          </cell>
          <cell r="O98" t="str">
            <v>金與</v>
          </cell>
          <cell r="P98">
            <v>8140</v>
          </cell>
          <cell r="Q98"/>
          <cell r="R98"/>
          <cell r="S98"/>
          <cell r="T98"/>
          <cell r="U98" t="str">
            <v>税込金額</v>
          </cell>
          <cell r="V98" t="str">
            <v>（税込）</v>
          </cell>
          <cell r="W98">
            <v>8140</v>
          </cell>
          <cell r="X98">
            <v>0</v>
          </cell>
          <cell r="Y98"/>
          <cell r="Z98">
            <v>45626</v>
          </cell>
        </row>
        <row r="99">
          <cell r="A99">
            <v>96</v>
          </cell>
          <cell r="B99" t="str">
            <v>購入</v>
          </cell>
          <cell r="C99">
            <v>45588</v>
          </cell>
          <cell r="D99" t="str">
            <v>萩原　慎　</v>
          </cell>
          <cell r="E99" t="str">
            <v>萩原Dr</v>
          </cell>
          <cell r="F99" t="str">
            <v>受託研究</v>
          </cell>
          <cell r="G99"/>
          <cell r="H99" t="str">
            <v>Type-C to Type-Cケーブル</v>
          </cell>
          <cell r="I99" t="str">
            <v>B0BM4NC3Z7</v>
          </cell>
          <cell r="J99" t="str">
            <v>オウルテック</v>
          </cell>
          <cell r="K99">
            <v>3</v>
          </cell>
          <cell r="L99" t="str">
            <v>-</v>
          </cell>
          <cell r="M99" t="str">
            <v>臨床研究業務に必要なため</v>
          </cell>
          <cell r="N99" t="str">
            <v>床）消耗器具備品</v>
          </cell>
          <cell r="O99" t="str">
            <v>金與</v>
          </cell>
          <cell r="P99">
            <v>2640</v>
          </cell>
          <cell r="Q99"/>
          <cell r="R99"/>
          <cell r="S99"/>
          <cell r="T99"/>
          <cell r="U99" t="str">
            <v>税込金額</v>
          </cell>
          <cell r="V99" t="str">
            <v>（税込）</v>
          </cell>
          <cell r="W99">
            <v>7920</v>
          </cell>
          <cell r="X99">
            <v>0</v>
          </cell>
          <cell r="Y99"/>
          <cell r="Z99">
            <v>45626</v>
          </cell>
        </row>
        <row r="100">
          <cell r="A100">
            <v>97</v>
          </cell>
          <cell r="B100" t="str">
            <v>購入</v>
          </cell>
          <cell r="C100">
            <v>45588</v>
          </cell>
          <cell r="D100" t="str">
            <v>萩原　慎　</v>
          </cell>
          <cell r="E100" t="str">
            <v>萩原Dr</v>
          </cell>
          <cell r="F100" t="str">
            <v>受託研究</v>
          </cell>
          <cell r="G100"/>
          <cell r="H100" t="str">
            <v xml:space="preserve">ポータブルSSD </v>
          </cell>
          <cell r="I100" t="str">
            <v>TS1TESD310S</v>
          </cell>
          <cell r="J100" t="str">
            <v>トラセンド</v>
          </cell>
          <cell r="K100">
            <v>1</v>
          </cell>
          <cell r="L100" t="str">
            <v>-</v>
          </cell>
          <cell r="M100" t="str">
            <v>臨床研究業務に必要なため</v>
          </cell>
          <cell r="N100" t="str">
            <v>床）消耗器具備品</v>
          </cell>
          <cell r="O100" t="str">
            <v>金與</v>
          </cell>
          <cell r="P100">
            <v>15840</v>
          </cell>
          <cell r="Q100"/>
          <cell r="R100"/>
          <cell r="S100"/>
          <cell r="T100"/>
          <cell r="U100" t="str">
            <v>税込金額</v>
          </cell>
          <cell r="V100" t="str">
            <v>（税込）</v>
          </cell>
          <cell r="W100">
            <v>15840</v>
          </cell>
          <cell r="X100">
            <v>0</v>
          </cell>
          <cell r="Y100"/>
          <cell r="Z100">
            <v>45626</v>
          </cell>
        </row>
        <row r="101">
          <cell r="A101">
            <v>98</v>
          </cell>
          <cell r="B101" t="str">
            <v>施行</v>
          </cell>
          <cell r="C101">
            <v>45568</v>
          </cell>
          <cell r="D101" t="str">
            <v>木下真樹子</v>
          </cell>
          <cell r="E101"/>
          <cell r="F101" t="str">
            <v>施設管理費</v>
          </cell>
          <cell r="G101"/>
          <cell r="H101" t="str">
            <v>文献複写料の支払い</v>
          </cell>
          <cell r="I101"/>
          <cell r="J101" t="str">
            <v>－</v>
          </cell>
          <cell r="K101">
            <v>1</v>
          </cell>
          <cell r="L101" t="str">
            <v>－</v>
          </cell>
          <cell r="M101" t="str">
            <v>臨床研究業務に必要なため</v>
          </cell>
          <cell r="N101" t="str">
            <v>床）雑費</v>
          </cell>
          <cell r="O101" t="str">
            <v>文献情報センター</v>
          </cell>
          <cell r="P101">
            <v>301</v>
          </cell>
          <cell r="Q101"/>
          <cell r="R101"/>
          <cell r="S101"/>
          <cell r="T101"/>
          <cell r="U101" t="str">
            <v>不課税</v>
          </cell>
          <cell r="V101" t="str">
            <v>不課税</v>
          </cell>
          <cell r="W101">
            <v>301</v>
          </cell>
          <cell r="X101">
            <v>0</v>
          </cell>
          <cell r="Y101">
            <v>45581</v>
          </cell>
          <cell r="Z101">
            <v>45589</v>
          </cell>
        </row>
        <row r="102">
          <cell r="A102">
            <v>99</v>
          </cell>
          <cell r="B102" t="str">
            <v>施行</v>
          </cell>
          <cell r="C102">
            <v>45593</v>
          </cell>
          <cell r="D102" t="str">
            <v>土生川　千珠</v>
          </cell>
          <cell r="E102" t="str">
            <v>土生川Dr</v>
          </cell>
          <cell r="F102" t="str">
            <v>オムロン共同研究</v>
          </cell>
          <cell r="G102"/>
          <cell r="H102" t="str">
            <v>公益社団法人　日本小児科医会「カウンセリング実習（広島）」参加受講料</v>
          </cell>
          <cell r="I102"/>
          <cell r="J102"/>
          <cell r="K102">
            <v>1</v>
          </cell>
          <cell r="L102">
            <v>10000</v>
          </cell>
          <cell r="M102" t="str">
            <v>臨床研究業務に必要なため</v>
          </cell>
          <cell r="N102" t="str">
            <v>床）雑費</v>
          </cell>
          <cell r="O102" t="str">
            <v>公益社団法人　日本小児科医会</v>
          </cell>
          <cell r="P102">
            <v>10000</v>
          </cell>
          <cell r="Q102"/>
          <cell r="R102"/>
          <cell r="S102"/>
          <cell r="T102"/>
          <cell r="U102" t="str">
            <v>税込金額</v>
          </cell>
          <cell r="V102" t="str">
            <v>（税込）</v>
          </cell>
          <cell r="W102">
            <v>10000</v>
          </cell>
          <cell r="X102">
            <v>0</v>
          </cell>
          <cell r="Y102" t="str">
            <v>-</v>
          </cell>
          <cell r="Z102" t="str">
            <v>-</v>
          </cell>
        </row>
        <row r="103">
          <cell r="A103">
            <v>100</v>
          </cell>
          <cell r="B103" t="str">
            <v>施行</v>
          </cell>
          <cell r="C103">
            <v>45593</v>
          </cell>
          <cell r="D103" t="str">
            <v>土生川　千珠</v>
          </cell>
          <cell r="E103" t="str">
            <v>土生川Dr</v>
          </cell>
          <cell r="F103" t="str">
            <v>【AMED研究】</v>
          </cell>
          <cell r="G103"/>
          <cell r="H103" t="str">
            <v>学校健診システムマニュアル制作（ポケット版）＋動画編集</v>
          </cell>
          <cell r="I103"/>
          <cell r="J103"/>
          <cell r="K103">
            <v>1</v>
          </cell>
          <cell r="L103" t="str">
            <v>-</v>
          </cell>
          <cell r="M103" t="str">
            <v>AMED研究「思春期のメンタルヘルス診断・予防的支援としてのICTを活用した「こころの学校健診」開発研究」の令和6年度研究開発計画のとおり。当初経常予算計1,471,424円をそれぞれポケット版の作成費499,400円と解説版の作成費約90万円に使用する。</v>
          </cell>
          <cell r="N103" t="str">
            <v>床）委託費</v>
          </cell>
          <cell r="O103" t="str">
            <v>ライフメディコム</v>
          </cell>
          <cell r="P103">
            <v>499400</v>
          </cell>
          <cell r="Q103"/>
          <cell r="R103"/>
          <cell r="S103"/>
          <cell r="T103"/>
          <cell r="U103" t="str">
            <v>税込金額</v>
          </cell>
          <cell r="V103" t="str">
            <v>（税込）</v>
          </cell>
          <cell r="W103">
            <v>499400</v>
          </cell>
          <cell r="X103">
            <v>0</v>
          </cell>
          <cell r="Y103"/>
          <cell r="Z103">
            <v>45686</v>
          </cell>
        </row>
        <row r="104">
          <cell r="A104">
            <v>101</v>
          </cell>
          <cell r="B104" t="str">
            <v>施行</v>
          </cell>
          <cell r="C104">
            <v>45601</v>
          </cell>
          <cell r="D104" t="str">
            <v>北市　正則</v>
          </cell>
          <cell r="E104"/>
          <cell r="F104" t="str">
            <v>施設管理費</v>
          </cell>
          <cell r="G104"/>
          <cell r="H104" t="str">
            <v>文献複写料の支払い</v>
          </cell>
          <cell r="I104"/>
          <cell r="J104" t="str">
            <v>－</v>
          </cell>
          <cell r="K104">
            <v>1</v>
          </cell>
          <cell r="L104" t="str">
            <v>－</v>
          </cell>
          <cell r="M104" t="str">
            <v>臨床研究業務に必要なため</v>
          </cell>
          <cell r="N104" t="str">
            <v>床）雑費</v>
          </cell>
          <cell r="O104" t="str">
            <v>文献情報センター</v>
          </cell>
          <cell r="P104">
            <v>860</v>
          </cell>
          <cell r="Q104"/>
          <cell r="R104"/>
          <cell r="S104"/>
          <cell r="T104"/>
          <cell r="U104" t="str">
            <v>不課税</v>
          </cell>
          <cell r="V104" t="str">
            <v>不課税</v>
          </cell>
          <cell r="W104">
            <v>860</v>
          </cell>
          <cell r="X104">
            <v>0</v>
          </cell>
          <cell r="Y104">
            <v>45593</v>
          </cell>
          <cell r="Z104">
            <v>45601</v>
          </cell>
        </row>
        <row r="105">
          <cell r="A105">
            <v>102</v>
          </cell>
          <cell r="B105" t="str">
            <v>立替申請</v>
          </cell>
          <cell r="C105">
            <v>45603</v>
          </cell>
          <cell r="D105" t="str">
            <v>石井　健次</v>
          </cell>
          <cell r="E105" t="str">
            <v>仲河Dr</v>
          </cell>
          <cell r="F105" t="str">
            <v>受託研究</v>
          </cell>
          <cell r="G105"/>
          <cell r="H105" t="str">
            <v>日本脳卒中学会年会費</v>
          </cell>
          <cell r="I105"/>
          <cell r="J105"/>
          <cell r="K105">
            <v>2</v>
          </cell>
          <cell r="L105">
            <v>12000</v>
          </cell>
          <cell r="M105" t="str">
            <v>2024年度・2025年度分年会費として</v>
          </cell>
          <cell r="N105" t="str">
            <v>床）雑費</v>
          </cell>
          <cell r="O105" t="str">
            <v>日本脳卒中学会</v>
          </cell>
          <cell r="P105">
            <v>12000</v>
          </cell>
          <cell r="Q105"/>
          <cell r="R105"/>
          <cell r="S105"/>
          <cell r="T105"/>
          <cell r="U105" t="str">
            <v>不課税</v>
          </cell>
          <cell r="V105" t="str">
            <v>不課税</v>
          </cell>
          <cell r="W105">
            <v>24000</v>
          </cell>
          <cell r="X105">
            <v>0</v>
          </cell>
          <cell r="Y105" t="str">
            <v>-</v>
          </cell>
          <cell r="Z105">
            <v>45580</v>
          </cell>
        </row>
        <row r="106">
          <cell r="A106">
            <v>103</v>
          </cell>
          <cell r="B106" t="str">
            <v>立替申請</v>
          </cell>
          <cell r="C106">
            <v>45603</v>
          </cell>
          <cell r="D106" t="str">
            <v>石井　健次</v>
          </cell>
          <cell r="E106" t="str">
            <v>仲河Dr</v>
          </cell>
          <cell r="F106" t="str">
            <v>受託研究</v>
          </cell>
          <cell r="G106"/>
          <cell r="H106" t="str">
            <v>第39回日本脳神経血管内治療学会学術集会　参加費</v>
          </cell>
          <cell r="I106"/>
          <cell r="J106"/>
          <cell r="K106">
            <v>1</v>
          </cell>
          <cell r="L106">
            <v>5000</v>
          </cell>
          <cell r="M106" t="str">
            <v>第39回日本脳神経血管内治療学会学術集会　生涯教育（CEP）セミナー参加費</v>
          </cell>
          <cell r="N106" t="str">
            <v>床）雑費</v>
          </cell>
          <cell r="O106" t="str">
            <v>日本脳神経血管内治療学会　生涯教育委員会</v>
          </cell>
          <cell r="P106">
            <v>5000</v>
          </cell>
          <cell r="Q106"/>
          <cell r="R106"/>
          <cell r="S106"/>
          <cell r="T106"/>
          <cell r="U106" t="str">
            <v>税込金額</v>
          </cell>
          <cell r="V106" t="str">
            <v>（税込）</v>
          </cell>
          <cell r="W106">
            <v>5000</v>
          </cell>
          <cell r="X106">
            <v>0</v>
          </cell>
          <cell r="Y106" t="str">
            <v>-</v>
          </cell>
          <cell r="Z106" t="str">
            <v>-</v>
          </cell>
        </row>
        <row r="107">
          <cell r="A107">
            <v>104</v>
          </cell>
          <cell r="B107" t="str">
            <v>立替申請</v>
          </cell>
          <cell r="C107">
            <v>45603</v>
          </cell>
          <cell r="D107" t="str">
            <v>石井　健次</v>
          </cell>
          <cell r="E107" t="str">
            <v>仲河Dr</v>
          </cell>
          <cell r="F107" t="str">
            <v>受託研究</v>
          </cell>
          <cell r="G107"/>
          <cell r="H107" t="str">
            <v>脳神経外科学会　専門医認定料</v>
          </cell>
          <cell r="I107"/>
          <cell r="J107"/>
          <cell r="K107">
            <v>1</v>
          </cell>
          <cell r="L107"/>
          <cell r="M107" t="str">
            <v>臨床研究業務に必要なため</v>
          </cell>
          <cell r="N107" t="str">
            <v>床）雑費</v>
          </cell>
          <cell r="O107" t="str">
            <v>日本脳神経外科学会</v>
          </cell>
          <cell r="P107">
            <v>100000</v>
          </cell>
          <cell r="Q107"/>
          <cell r="R107"/>
          <cell r="S107"/>
          <cell r="T107"/>
          <cell r="U107" t="str">
            <v>税込金額</v>
          </cell>
          <cell r="V107" t="str">
            <v>（税込）</v>
          </cell>
          <cell r="W107">
            <v>100000</v>
          </cell>
          <cell r="X107">
            <v>0</v>
          </cell>
          <cell r="Y107" t="str">
            <v>-</v>
          </cell>
          <cell r="Z107">
            <v>45549</v>
          </cell>
        </row>
        <row r="108">
          <cell r="A108">
            <v>105</v>
          </cell>
          <cell r="B108" t="str">
            <v>購入</v>
          </cell>
          <cell r="C108">
            <v>45607</v>
          </cell>
          <cell r="D108" t="str">
            <v>治験管理室</v>
          </cell>
          <cell r="E108"/>
          <cell r="F108" t="str">
            <v>施設管理費</v>
          </cell>
          <cell r="G108"/>
          <cell r="H108" t="str">
            <v>CRC 堀 由美・野久保 智美　名刺 各100枚</v>
          </cell>
          <cell r="I108"/>
          <cell r="J108"/>
          <cell r="K108">
            <v>2</v>
          </cell>
          <cell r="L108">
            <v>4620</v>
          </cell>
          <cell r="M108" t="str">
            <v>臨床研究業務に必要なため</v>
          </cell>
          <cell r="N108" t="str">
            <v>床）消耗品費</v>
          </cell>
          <cell r="O108" t="str">
            <v>金與</v>
          </cell>
          <cell r="P108">
            <v>4620</v>
          </cell>
          <cell r="Q108"/>
          <cell r="R108"/>
          <cell r="S108"/>
          <cell r="T108"/>
          <cell r="U108" t="str">
            <v>税込金額</v>
          </cell>
          <cell r="V108" t="str">
            <v>（税込）</v>
          </cell>
          <cell r="W108">
            <v>9240</v>
          </cell>
          <cell r="X108">
            <v>0</v>
          </cell>
          <cell r="Y108"/>
          <cell r="Z108">
            <v>45621</v>
          </cell>
        </row>
        <row r="109">
          <cell r="A109">
            <v>106</v>
          </cell>
          <cell r="B109" t="str">
            <v>購入</v>
          </cell>
          <cell r="C109">
            <v>45607</v>
          </cell>
          <cell r="D109" t="str">
            <v>石井　健次</v>
          </cell>
          <cell r="E109" t="str">
            <v>仲河Dr</v>
          </cell>
          <cell r="F109" t="str">
            <v>受託研究</v>
          </cell>
          <cell r="G109"/>
          <cell r="H109" t="str">
            <v>書籍　脳血管内治療の基本テクニック／良性脳腫瘍のすべて</v>
          </cell>
          <cell r="I109"/>
          <cell r="J109" t="str">
            <v>メディカ出版</v>
          </cell>
          <cell r="K109">
            <v>1</v>
          </cell>
          <cell r="L109">
            <v>19800</v>
          </cell>
          <cell r="M109" t="str">
            <v>臨床研究業務に必要なため</v>
          </cell>
          <cell r="N109" t="str">
            <v>床）消耗品費</v>
          </cell>
          <cell r="O109" t="str">
            <v>㈱神陵文庫</v>
          </cell>
          <cell r="P109">
            <v>17820</v>
          </cell>
          <cell r="Q109"/>
          <cell r="R109"/>
          <cell r="S109"/>
          <cell r="T109"/>
          <cell r="U109" t="str">
            <v>税込金額</v>
          </cell>
          <cell r="V109" t="str">
            <v>（税込）</v>
          </cell>
          <cell r="W109">
            <v>17820</v>
          </cell>
          <cell r="X109">
            <v>0</v>
          </cell>
          <cell r="Y109"/>
          <cell r="Z109">
            <v>45614</v>
          </cell>
        </row>
        <row r="110">
          <cell r="A110">
            <v>107</v>
          </cell>
          <cell r="B110" t="str">
            <v>施行</v>
          </cell>
          <cell r="C110">
            <v>45607</v>
          </cell>
          <cell r="D110" t="str">
            <v>横山　省三</v>
          </cell>
          <cell r="E110" t="str">
            <v>臨床研究部管理費研究費</v>
          </cell>
          <cell r="F110" t="str">
            <v>施設管理費</v>
          </cell>
          <cell r="G110"/>
          <cell r="H110" t="str">
            <v>文献複写料の支払い</v>
          </cell>
          <cell r="I110"/>
          <cell r="J110" t="str">
            <v>－</v>
          </cell>
          <cell r="K110">
            <v>1</v>
          </cell>
          <cell r="L110" t="str">
            <v>－</v>
          </cell>
          <cell r="M110" t="str">
            <v>臨床研究業務に必要なため</v>
          </cell>
          <cell r="N110" t="str">
            <v>床）雑費</v>
          </cell>
          <cell r="O110" t="str">
            <v>文献情報センター</v>
          </cell>
          <cell r="P110">
            <v>1310</v>
          </cell>
          <cell r="Q110"/>
          <cell r="R110"/>
          <cell r="S110"/>
          <cell r="T110"/>
          <cell r="U110" t="str">
            <v>税込金額</v>
          </cell>
          <cell r="V110" t="str">
            <v>（税込）</v>
          </cell>
          <cell r="W110">
            <v>1310</v>
          </cell>
          <cell r="X110">
            <v>0</v>
          </cell>
          <cell r="Y110">
            <v>45593</v>
          </cell>
          <cell r="Z110">
            <v>45607</v>
          </cell>
        </row>
        <row r="111">
          <cell r="A111">
            <v>108</v>
          </cell>
          <cell r="B111" t="str">
            <v>購入</v>
          </cell>
          <cell r="C111">
            <v>45609</v>
          </cell>
          <cell r="D111" t="str">
            <v>治験管理室</v>
          </cell>
          <cell r="E111" t="str">
            <v>臨床研究部管理費研究費</v>
          </cell>
          <cell r="F111"/>
          <cell r="G111"/>
          <cell r="H111" t="str">
            <v>お茶</v>
          </cell>
          <cell r="I111"/>
          <cell r="J111"/>
          <cell r="K111">
            <v>1</v>
          </cell>
          <cell r="L111">
            <v>108</v>
          </cell>
          <cell r="M111" t="str">
            <v>11月6日開催の治験審査委員会外部委員用</v>
          </cell>
          <cell r="N111" t="str">
            <v>床）雑費</v>
          </cell>
          <cell r="O111" t="str">
            <v>株式会社光洋</v>
          </cell>
          <cell r="P111">
            <v>108</v>
          </cell>
          <cell r="Q111"/>
          <cell r="R111"/>
          <cell r="S111"/>
          <cell r="T111"/>
          <cell r="U111" t="str">
            <v>税込金額</v>
          </cell>
          <cell r="V111" t="str">
            <v>（税込）</v>
          </cell>
          <cell r="W111">
            <v>108</v>
          </cell>
          <cell r="X111">
            <v>0</v>
          </cell>
          <cell r="Y111"/>
          <cell r="Z111">
            <v>45602</v>
          </cell>
        </row>
        <row r="112">
          <cell r="A112">
            <v>109</v>
          </cell>
          <cell r="B112" t="str">
            <v>施行</v>
          </cell>
          <cell r="C112">
            <v>45618</v>
          </cell>
          <cell r="D112" t="str">
            <v>土生川　千珠</v>
          </cell>
          <cell r="E112" t="str">
            <v>土生川Dr</v>
          </cell>
          <cell r="F112" t="str">
            <v>オムロン共同研究</v>
          </cell>
          <cell r="G112"/>
          <cell r="H112" t="str">
            <v>日本外来小児科学会　入会金及び年会費</v>
          </cell>
          <cell r="I112"/>
          <cell r="J112"/>
          <cell r="K112">
            <v>1</v>
          </cell>
          <cell r="L112">
            <v>15000</v>
          </cell>
          <cell r="M112" t="str">
            <v>令和６年度分として</v>
          </cell>
          <cell r="N112" t="str">
            <v>床）雑費</v>
          </cell>
          <cell r="O112" t="str">
            <v>日本外来小児科学会</v>
          </cell>
          <cell r="P112">
            <v>15000</v>
          </cell>
          <cell r="Q112"/>
          <cell r="R112"/>
          <cell r="S112"/>
          <cell r="T112"/>
          <cell r="U112" t="str">
            <v>不課税</v>
          </cell>
          <cell r="V112" t="str">
            <v>不課税</v>
          </cell>
          <cell r="W112">
            <v>15000</v>
          </cell>
          <cell r="X112">
            <v>0</v>
          </cell>
          <cell r="Y112" t="str">
            <v>-</v>
          </cell>
          <cell r="Z112" t="str">
            <v>-</v>
          </cell>
        </row>
        <row r="113">
          <cell r="A113">
            <v>110</v>
          </cell>
          <cell r="B113" t="str">
            <v>購入</v>
          </cell>
          <cell r="C113">
            <v>45628</v>
          </cell>
          <cell r="D113" t="str">
            <v>橋爪　俊和</v>
          </cell>
          <cell r="E113" t="str">
            <v>橋爪Dr</v>
          </cell>
          <cell r="F113" t="str">
            <v>受託研究</v>
          </cell>
          <cell r="G113"/>
          <cell r="H113" t="str">
            <v>IDカード用名札（青）</v>
          </cell>
          <cell r="I113" t="str">
            <v>NF-455-B</v>
          </cell>
          <cell r="J113"/>
          <cell r="K113">
            <v>4</v>
          </cell>
          <cell r="L113">
            <v>2178</v>
          </cell>
          <cell r="M113" t="str">
            <v>健康フェスタで使用するため</v>
          </cell>
          <cell r="N113" t="str">
            <v>床）消耗品費</v>
          </cell>
          <cell r="O113" t="str">
            <v>コーナン商事株式会社田辺店</v>
          </cell>
          <cell r="P113">
            <v>2178</v>
          </cell>
          <cell r="Q113"/>
          <cell r="R113"/>
          <cell r="S113"/>
          <cell r="T113"/>
          <cell r="U113" t="str">
            <v>税込金額</v>
          </cell>
          <cell r="V113" t="str">
            <v>（税込）</v>
          </cell>
          <cell r="W113">
            <v>8712</v>
          </cell>
          <cell r="X113">
            <v>0</v>
          </cell>
          <cell r="Y113" t="str">
            <v>-</v>
          </cell>
          <cell r="Z113">
            <v>45628</v>
          </cell>
        </row>
        <row r="114">
          <cell r="A114">
            <v>111</v>
          </cell>
          <cell r="B114" t="str">
            <v>購入</v>
          </cell>
          <cell r="C114">
            <v>45636</v>
          </cell>
          <cell r="D114" t="str">
            <v>倫理委員会・治験管理室</v>
          </cell>
          <cell r="E114" t="str">
            <v>臨床研究部管理費研究費</v>
          </cell>
          <cell r="F114"/>
          <cell r="G114"/>
          <cell r="H114" t="str">
            <v>お茶</v>
          </cell>
          <cell r="I114"/>
          <cell r="J114"/>
          <cell r="K114">
            <v>1</v>
          </cell>
          <cell r="L114">
            <v>582</v>
          </cell>
          <cell r="M114" t="str">
            <v>12月2日開催の倫理委員会・治験審査委員会外部委員用</v>
          </cell>
          <cell r="N114" t="str">
            <v>床）雑費</v>
          </cell>
          <cell r="O114" t="str">
            <v>株式会社光洋</v>
          </cell>
          <cell r="P114">
            <v>582</v>
          </cell>
          <cell r="Q114"/>
          <cell r="R114"/>
          <cell r="S114"/>
          <cell r="T114"/>
          <cell r="U114" t="str">
            <v>税込金額</v>
          </cell>
          <cell r="V114" t="str">
            <v>（税込）</v>
          </cell>
          <cell r="W114">
            <v>582</v>
          </cell>
          <cell r="X114">
            <v>0</v>
          </cell>
          <cell r="Y114" t="str">
            <v>-</v>
          </cell>
          <cell r="Z114">
            <v>45628</v>
          </cell>
        </row>
        <row r="115">
          <cell r="A115">
            <v>112</v>
          </cell>
          <cell r="B115" t="str">
            <v>立替申請</v>
          </cell>
          <cell r="C115">
            <v>45639</v>
          </cell>
          <cell r="D115" t="str">
            <v>延與　良夫</v>
          </cell>
          <cell r="E115" t="str">
            <v>延與Dr</v>
          </cell>
          <cell r="F115" t="str">
            <v>使途特定寄付金</v>
          </cell>
          <cell r="G115"/>
          <cell r="H115" t="str">
            <v>日本脊椎脊髄病学会　専門会員会費</v>
          </cell>
          <cell r="I115"/>
          <cell r="J115"/>
          <cell r="K115">
            <v>1</v>
          </cell>
          <cell r="L115">
            <v>15000</v>
          </cell>
          <cell r="M115" t="str">
            <v>　2024年度（2024年2月1日～2025年1月31日）として</v>
          </cell>
          <cell r="N115" t="str">
            <v>床）雑費</v>
          </cell>
          <cell r="O115" t="str">
            <v>一般社団法人 日本脊椎脊髄病学会</v>
          </cell>
          <cell r="P115">
            <v>15000</v>
          </cell>
          <cell r="Q115"/>
          <cell r="R115"/>
          <cell r="S115"/>
          <cell r="T115"/>
          <cell r="U115" t="str">
            <v>不課税</v>
          </cell>
          <cell r="V115" t="str">
            <v>不課税</v>
          </cell>
          <cell r="W115">
            <v>15000</v>
          </cell>
          <cell r="X115">
            <v>0</v>
          </cell>
          <cell r="Y115" t="str">
            <v>-</v>
          </cell>
          <cell r="Z115">
            <v>45348</v>
          </cell>
        </row>
        <row r="116">
          <cell r="A116">
            <v>113</v>
          </cell>
          <cell r="B116" t="str">
            <v>立替申請</v>
          </cell>
          <cell r="C116">
            <v>45639</v>
          </cell>
          <cell r="D116" t="str">
            <v>神藤　一紀</v>
          </cell>
          <cell r="E116" t="str">
            <v>延與Dr</v>
          </cell>
          <cell r="F116" t="str">
            <v>使途特定寄付金</v>
          </cell>
          <cell r="G116"/>
          <cell r="H116" t="str">
            <v>日本手外科学会　年会費</v>
          </cell>
          <cell r="I116"/>
          <cell r="J116"/>
          <cell r="K116">
            <v>1</v>
          </cell>
          <cell r="L116">
            <v>12000</v>
          </cell>
          <cell r="M116" t="str">
            <v>　2024年度年会費として</v>
          </cell>
          <cell r="N116" t="str">
            <v>床）雑費</v>
          </cell>
          <cell r="O116" t="str">
            <v>一般社団法人 日本手外科学会</v>
          </cell>
          <cell r="P116">
            <v>12000</v>
          </cell>
          <cell r="Q116"/>
          <cell r="R116"/>
          <cell r="S116"/>
          <cell r="T116"/>
          <cell r="U116" t="str">
            <v>不課税</v>
          </cell>
          <cell r="V116" t="str">
            <v>不課税</v>
          </cell>
          <cell r="W116">
            <v>12000</v>
          </cell>
          <cell r="X116">
            <v>0</v>
          </cell>
          <cell r="Y116" t="str">
            <v>-</v>
          </cell>
          <cell r="Z116">
            <v>45636</v>
          </cell>
        </row>
        <row r="117">
          <cell r="A117">
            <v>114</v>
          </cell>
          <cell r="B117" t="str">
            <v>立替申請</v>
          </cell>
          <cell r="C117">
            <v>45639</v>
          </cell>
          <cell r="D117" t="str">
            <v>辻本　修平</v>
          </cell>
          <cell r="E117" t="str">
            <v>延與Dr</v>
          </cell>
          <cell r="F117" t="str">
            <v>使途特定寄付金</v>
          </cell>
          <cell r="G117"/>
          <cell r="H117" t="str">
            <v>日本手外科学会・国際手外科学会連合　年会費</v>
          </cell>
          <cell r="I117"/>
          <cell r="J117"/>
          <cell r="K117">
            <v>1</v>
          </cell>
          <cell r="L117">
            <v>20000</v>
          </cell>
          <cell r="M117" t="str">
            <v>　2024年度年会費として</v>
          </cell>
          <cell r="N117" t="str">
            <v>床）雑費</v>
          </cell>
          <cell r="O117" t="str">
            <v>一般社団法人 日本手外科学会</v>
          </cell>
          <cell r="P117">
            <v>20000</v>
          </cell>
          <cell r="Q117"/>
          <cell r="R117"/>
          <cell r="S117"/>
          <cell r="T117"/>
          <cell r="U117" t="str">
            <v>不課税</v>
          </cell>
          <cell r="V117" t="str">
            <v>不課税</v>
          </cell>
          <cell r="W117">
            <v>20000</v>
          </cell>
          <cell r="X117">
            <v>0</v>
          </cell>
          <cell r="Y117" t="str">
            <v>-</v>
          </cell>
          <cell r="Z117">
            <v>45564</v>
          </cell>
        </row>
        <row r="118">
          <cell r="A118">
            <v>115</v>
          </cell>
          <cell r="B118" t="str">
            <v>施行</v>
          </cell>
          <cell r="C118">
            <v>45642</v>
          </cell>
          <cell r="D118" t="str">
            <v>横山　省三</v>
          </cell>
          <cell r="E118" t="str">
            <v>臨床研究部管理費研究費</v>
          </cell>
          <cell r="F118" t="str">
            <v>施設管理費</v>
          </cell>
          <cell r="G118"/>
          <cell r="H118" t="str">
            <v>「和歌山消化器外科談話会」施設年会費</v>
          </cell>
          <cell r="I118"/>
          <cell r="J118"/>
          <cell r="K118">
            <v>1</v>
          </cell>
          <cell r="L118"/>
          <cell r="M118" t="str">
            <v>令和６年度分として</v>
          </cell>
          <cell r="N118" t="str">
            <v>床）雑費</v>
          </cell>
          <cell r="O118" t="str">
            <v>和歌山消化器外科談話会</v>
          </cell>
          <cell r="P118">
            <v>3000</v>
          </cell>
          <cell r="Q118"/>
          <cell r="R118"/>
          <cell r="S118"/>
          <cell r="T118"/>
          <cell r="U118" t="str">
            <v>不課税</v>
          </cell>
          <cell r="V118" t="str">
            <v>不課税</v>
          </cell>
          <cell r="W118">
            <v>3000</v>
          </cell>
          <cell r="X118">
            <v>0</v>
          </cell>
          <cell r="Y118" t="str">
            <v>-</v>
          </cell>
          <cell r="Z118"/>
        </row>
        <row r="119">
          <cell r="A119">
            <v>116</v>
          </cell>
          <cell r="B119" t="str">
            <v>立替申請</v>
          </cell>
          <cell r="C119">
            <v>45644</v>
          </cell>
          <cell r="D119" t="str">
            <v>伊藤　雅矩</v>
          </cell>
          <cell r="E119" t="str">
            <v>仲河Dr</v>
          </cell>
          <cell r="F119" t="str">
            <v>受託研究</v>
          </cell>
          <cell r="G119"/>
          <cell r="H119" t="str">
            <v>日本脳神経血管内治療学会 年会費及び振込手数料</v>
          </cell>
          <cell r="I119"/>
          <cell r="J119"/>
          <cell r="K119">
            <v>1</v>
          </cell>
          <cell r="L119">
            <v>15220</v>
          </cell>
          <cell r="M119" t="str">
            <v xml:space="preserve">2023年度年会費（2023年10月～2024年9月）として
振込手数料220円（内消費税 20円）
</v>
          </cell>
          <cell r="N119" t="str">
            <v>床）雑費</v>
          </cell>
          <cell r="O119" t="str">
            <v>日本脳神経血管内治療学会</v>
          </cell>
          <cell r="P119">
            <v>15220</v>
          </cell>
          <cell r="Q119"/>
          <cell r="R119"/>
          <cell r="S119"/>
          <cell r="T119"/>
          <cell r="U119" t="str">
            <v>不課税</v>
          </cell>
          <cell r="V119" t="str">
            <v>不課税</v>
          </cell>
          <cell r="W119">
            <v>15220</v>
          </cell>
          <cell r="X119">
            <v>0</v>
          </cell>
          <cell r="Y119" t="str">
            <v>-</v>
          </cell>
          <cell r="Z119">
            <v>45236</v>
          </cell>
        </row>
        <row r="120">
          <cell r="A120">
            <v>117</v>
          </cell>
          <cell r="B120" t="str">
            <v>立替申請</v>
          </cell>
          <cell r="C120">
            <v>45644</v>
          </cell>
          <cell r="D120" t="str">
            <v>伊藤　雅矩</v>
          </cell>
          <cell r="E120" t="str">
            <v>仲河Dr</v>
          </cell>
          <cell r="F120" t="str">
            <v>受託研究</v>
          </cell>
          <cell r="G120"/>
          <cell r="H120" t="str">
            <v>日本脳神経外科学会 年会費</v>
          </cell>
          <cell r="I120"/>
          <cell r="J120"/>
          <cell r="K120">
            <v>1</v>
          </cell>
          <cell r="L120">
            <v>20000</v>
          </cell>
          <cell r="M120" t="str">
            <v>2024年度年会費として</v>
          </cell>
          <cell r="N120" t="str">
            <v>床）雑費</v>
          </cell>
          <cell r="O120" t="str">
            <v>日本脳神経外科学会</v>
          </cell>
          <cell r="P120">
            <v>20000</v>
          </cell>
          <cell r="Q120"/>
          <cell r="R120"/>
          <cell r="S120"/>
          <cell r="T120"/>
          <cell r="U120" t="str">
            <v>不課税</v>
          </cell>
          <cell r="V120" t="str">
            <v>不課税</v>
          </cell>
          <cell r="W120">
            <v>20000</v>
          </cell>
          <cell r="X120">
            <v>0</v>
          </cell>
          <cell r="Y120" t="str">
            <v>-</v>
          </cell>
          <cell r="Z120">
            <v>45422</v>
          </cell>
        </row>
        <row r="121">
          <cell r="A121">
            <v>118</v>
          </cell>
          <cell r="B121" t="str">
            <v>立替申請</v>
          </cell>
          <cell r="C121">
            <v>45644</v>
          </cell>
          <cell r="D121" t="str">
            <v>伊藤　雅矩</v>
          </cell>
          <cell r="E121" t="str">
            <v>仲河Dr</v>
          </cell>
          <cell r="F121" t="str">
            <v>受託研究</v>
          </cell>
          <cell r="G121"/>
          <cell r="H121" t="str">
            <v>日本脳卒中学会 年会費及び振込手数料</v>
          </cell>
          <cell r="I121"/>
          <cell r="J121"/>
          <cell r="K121">
            <v>1</v>
          </cell>
          <cell r="L121">
            <v>12262</v>
          </cell>
          <cell r="M121" t="str">
            <v>2024年度年会費として
振込手数料262円（内消費税 24円）</v>
          </cell>
          <cell r="N121" t="str">
            <v>床）雑費</v>
          </cell>
          <cell r="O121" t="str">
            <v>日本脳卒中学会</v>
          </cell>
          <cell r="P121">
            <v>12262</v>
          </cell>
          <cell r="Q121"/>
          <cell r="R121"/>
          <cell r="S121"/>
          <cell r="T121"/>
          <cell r="U121" t="str">
            <v>不課税</v>
          </cell>
          <cell r="V121" t="str">
            <v>不課税</v>
          </cell>
          <cell r="W121">
            <v>12262</v>
          </cell>
          <cell r="X121">
            <v>0</v>
          </cell>
          <cell r="Y121" t="str">
            <v>-</v>
          </cell>
          <cell r="Z121">
            <v>45212</v>
          </cell>
        </row>
        <row r="122">
          <cell r="A122">
            <v>119</v>
          </cell>
          <cell r="B122" t="str">
            <v>立替申請</v>
          </cell>
          <cell r="C122">
            <v>45644</v>
          </cell>
          <cell r="D122" t="str">
            <v>伊藤　雅矩</v>
          </cell>
          <cell r="E122" t="str">
            <v>仲河Dr</v>
          </cell>
          <cell r="F122" t="str">
            <v>受託研究</v>
          </cell>
          <cell r="G122"/>
          <cell r="H122" t="str">
            <v>和歌山医学会 年会費及び振込手数料</v>
          </cell>
          <cell r="I122"/>
          <cell r="J122"/>
          <cell r="K122">
            <v>1</v>
          </cell>
          <cell r="L122">
            <v>4110</v>
          </cell>
          <cell r="M122" t="str">
            <v>令和５年度（令和5年4月1日～令和6年3月31日）年会費として
振込手数料110円（内消費税 10円）</v>
          </cell>
          <cell r="N122" t="str">
            <v>床）雑費</v>
          </cell>
          <cell r="O122" t="str">
            <v>和歌山医学会</v>
          </cell>
          <cell r="P122">
            <v>4110</v>
          </cell>
          <cell r="Q122"/>
          <cell r="R122"/>
          <cell r="S122"/>
          <cell r="T122"/>
          <cell r="U122" t="str">
            <v>不課税</v>
          </cell>
          <cell r="V122" t="str">
            <v>不課税</v>
          </cell>
          <cell r="W122">
            <v>4110</v>
          </cell>
          <cell r="X122">
            <v>0</v>
          </cell>
          <cell r="Y122" t="str">
            <v>-</v>
          </cell>
          <cell r="Z122">
            <v>45147</v>
          </cell>
        </row>
        <row r="123">
          <cell r="A123">
            <v>120</v>
          </cell>
          <cell r="B123" t="str">
            <v>購入</v>
          </cell>
          <cell r="C123">
            <v>45644</v>
          </cell>
          <cell r="D123" t="str">
            <v>仲河　恒志</v>
          </cell>
          <cell r="E123" t="str">
            <v>仲河Dr</v>
          </cell>
          <cell r="F123" t="str">
            <v>受託研究</v>
          </cell>
          <cell r="G123"/>
          <cell r="H123" t="str">
            <v>スーパーバイパス鑷子 ストレート型</v>
          </cell>
          <cell r="I123" t="str">
            <v>SBTi-1610-MOYA</v>
          </cell>
          <cell r="J123" t="str">
            <v>㈱高山医療機械製作所</v>
          </cell>
          <cell r="K123">
            <v>1</v>
          </cell>
          <cell r="L123">
            <v>74000</v>
          </cell>
          <cell r="M123" t="str">
            <v>臨床研究業務に必要なため</v>
          </cell>
          <cell r="N123" t="str">
            <v>床）研究用消耗器具備品費</v>
          </cell>
          <cell r="O123" t="str">
            <v>㈱大黒</v>
          </cell>
          <cell r="P123">
            <v>65120</v>
          </cell>
          <cell r="Q123"/>
          <cell r="R123"/>
          <cell r="S123"/>
          <cell r="T123"/>
          <cell r="U123" t="str">
            <v>税込金額</v>
          </cell>
          <cell r="V123" t="str">
            <v>（税込）</v>
          </cell>
          <cell r="W123">
            <v>65120</v>
          </cell>
          <cell r="X123">
            <v>0</v>
          </cell>
          <cell r="Y123">
            <v>45645</v>
          </cell>
          <cell r="Z123">
            <v>45691</v>
          </cell>
        </row>
        <row r="124">
          <cell r="A124">
            <v>121</v>
          </cell>
          <cell r="B124" t="str">
            <v>購入</v>
          </cell>
          <cell r="C124">
            <v>45644</v>
          </cell>
          <cell r="D124" t="str">
            <v>仲河　恒志
(脳外全体）</v>
          </cell>
          <cell r="E124" t="str">
            <v>仲河Dr</v>
          </cell>
          <cell r="F124" t="str">
            <v>受託研究</v>
          </cell>
          <cell r="G124"/>
          <cell r="H124" t="str">
            <v>アイオンマイクロ剪刀</v>
          </cell>
          <cell r="I124" t="str">
            <v>iON-90</v>
          </cell>
          <cell r="J124" t="str">
            <v>㈱高山医療機械製作所</v>
          </cell>
          <cell r="K124">
            <v>1</v>
          </cell>
          <cell r="L124">
            <v>189000</v>
          </cell>
          <cell r="M124" t="str">
            <v>臨床研究業務に必要なため</v>
          </cell>
          <cell r="N124" t="str">
            <v>床）研究用消耗器具備品費</v>
          </cell>
          <cell r="O124" t="str">
            <v>㈱大黒</v>
          </cell>
          <cell r="P124">
            <v>166320</v>
          </cell>
          <cell r="Q124"/>
          <cell r="R124"/>
          <cell r="S124"/>
          <cell r="T124"/>
          <cell r="U124" t="str">
            <v>税込金額</v>
          </cell>
          <cell r="V124" t="str">
            <v>（税込）</v>
          </cell>
          <cell r="W124">
            <v>166320</v>
          </cell>
          <cell r="X124">
            <v>0</v>
          </cell>
          <cell r="Y124">
            <v>45645</v>
          </cell>
          <cell r="Z124">
            <v>45691</v>
          </cell>
        </row>
        <row r="125">
          <cell r="A125">
            <v>122</v>
          </cell>
          <cell r="B125" t="str">
            <v>立替申請</v>
          </cell>
          <cell r="C125">
            <v>45645</v>
          </cell>
          <cell r="D125" t="str">
            <v>中村　正亨</v>
          </cell>
          <cell r="E125" t="str">
            <v>延與Dr</v>
          </cell>
          <cell r="F125" t="str">
            <v>使途特定寄付金</v>
          </cell>
          <cell r="G125"/>
          <cell r="H125" t="str">
            <v>日本骨折治療学会　年会費</v>
          </cell>
          <cell r="I125"/>
          <cell r="J125"/>
          <cell r="K125">
            <v>1</v>
          </cell>
          <cell r="L125">
            <v>15000</v>
          </cell>
          <cell r="M125" t="str">
            <v>　2024年度年会費として</v>
          </cell>
          <cell r="N125" t="str">
            <v>床）雑費</v>
          </cell>
          <cell r="O125" t="str">
            <v>一般社団法人 日本骨折治療学会</v>
          </cell>
          <cell r="P125">
            <v>15000</v>
          </cell>
          <cell r="Q125"/>
          <cell r="R125"/>
          <cell r="S125"/>
          <cell r="T125"/>
          <cell r="U125" t="str">
            <v>不課税</v>
          </cell>
          <cell r="V125" t="str">
            <v>不課税</v>
          </cell>
          <cell r="W125">
            <v>15000</v>
          </cell>
          <cell r="X125">
            <v>0</v>
          </cell>
          <cell r="Y125" t="str">
            <v>-</v>
          </cell>
          <cell r="Z125">
            <v>45469</v>
          </cell>
        </row>
        <row r="126">
          <cell r="A126">
            <v>123</v>
          </cell>
          <cell r="B126" t="str">
            <v>施行</v>
          </cell>
          <cell r="C126">
            <v>45646</v>
          </cell>
          <cell r="D126" t="str">
            <v>萩原　慎　</v>
          </cell>
          <cell r="E126" t="str">
            <v>萩原Dr</v>
          </cell>
          <cell r="F126" t="str">
            <v>受託研究</v>
          </cell>
          <cell r="G126"/>
          <cell r="H126" t="str">
            <v>日本呼吸器学会　年会費　</v>
          </cell>
          <cell r="I126"/>
          <cell r="J126"/>
          <cell r="K126">
            <v>1</v>
          </cell>
          <cell r="L126">
            <v>13000</v>
          </cell>
          <cell r="M126" t="str">
            <v>2025年度分（2025年2月1日～2026年1月31日）として</v>
          </cell>
          <cell r="N126" t="str">
            <v>床）雑費</v>
          </cell>
          <cell r="O126" t="str">
            <v>日本呼吸器学会</v>
          </cell>
          <cell r="P126">
            <v>13000</v>
          </cell>
          <cell r="Q126"/>
          <cell r="R126"/>
          <cell r="S126"/>
          <cell r="T126"/>
          <cell r="U126" t="str">
            <v>不課税</v>
          </cell>
          <cell r="V126" t="str">
            <v>不課税</v>
          </cell>
          <cell r="W126">
            <v>13000</v>
          </cell>
          <cell r="X126">
            <v>0</v>
          </cell>
          <cell r="Y126" t="str">
            <v>-</v>
          </cell>
          <cell r="Z126" t="str">
            <v>-</v>
          </cell>
        </row>
        <row r="127">
          <cell r="A127">
            <v>124</v>
          </cell>
          <cell r="B127" t="str">
            <v>施行</v>
          </cell>
          <cell r="C127">
            <v>45649</v>
          </cell>
          <cell r="D127" t="str">
            <v>石井　健次</v>
          </cell>
          <cell r="E127" t="str">
            <v>仲河Dr</v>
          </cell>
          <cell r="F127" t="str">
            <v>受託研究</v>
          </cell>
          <cell r="G127"/>
          <cell r="H127" t="str">
            <v>日本脳神経血管内治療学会　年会費</v>
          </cell>
          <cell r="I127"/>
          <cell r="J127"/>
          <cell r="K127">
            <v>1</v>
          </cell>
          <cell r="L127">
            <v>15000</v>
          </cell>
          <cell r="M127" t="str">
            <v>2024年度年会費として
（郵便局）振込手数料負担　152円（うち消費税　14円）</v>
          </cell>
          <cell r="N127" t="str">
            <v>床）雑費</v>
          </cell>
          <cell r="O127" t="str">
            <v>日本脳神経血管内治療学会</v>
          </cell>
          <cell r="P127">
            <v>15152</v>
          </cell>
          <cell r="Q127"/>
          <cell r="R127"/>
          <cell r="S127"/>
          <cell r="T127"/>
          <cell r="U127" t="str">
            <v>不課税</v>
          </cell>
          <cell r="V127" t="str">
            <v>不課税</v>
          </cell>
          <cell r="W127">
            <v>15152</v>
          </cell>
          <cell r="X127">
            <v>0</v>
          </cell>
          <cell r="Y127" t="str">
            <v>-</v>
          </cell>
          <cell r="Z127" t="str">
            <v>-</v>
          </cell>
        </row>
        <row r="128">
          <cell r="A128">
            <v>125</v>
          </cell>
          <cell r="B128" t="str">
            <v>施行</v>
          </cell>
          <cell r="C128">
            <v>45649</v>
          </cell>
          <cell r="D128" t="str">
            <v>石井　健次</v>
          </cell>
          <cell r="E128" t="str">
            <v>仲河Dr</v>
          </cell>
          <cell r="F128" t="str">
            <v>受託研究</v>
          </cell>
          <cell r="G128"/>
          <cell r="H128" t="str">
            <v>3学会承認脳血栓回収療法実施医　認定審査手数料</v>
          </cell>
          <cell r="I128"/>
          <cell r="J128"/>
          <cell r="K128">
            <v>1</v>
          </cell>
          <cell r="L128">
            <v>10000</v>
          </cell>
          <cell r="M128" t="str">
            <v>臨床研究業務に必要なため
（郵便局）振込手数料負担　203円（うち消費税　18円）</v>
          </cell>
          <cell r="N128" t="str">
            <v>床）雑費</v>
          </cell>
          <cell r="O128" t="str">
            <v>日本脳神経血管内治療学会</v>
          </cell>
          <cell r="P128">
            <v>10203</v>
          </cell>
          <cell r="Q128"/>
          <cell r="R128"/>
          <cell r="S128"/>
          <cell r="T128"/>
          <cell r="U128" t="str">
            <v>税込金額</v>
          </cell>
          <cell r="V128" t="str">
            <v>（税込）</v>
          </cell>
          <cell r="W128">
            <v>10203</v>
          </cell>
          <cell r="X128">
            <v>0</v>
          </cell>
          <cell r="Y128" t="str">
            <v>-</v>
          </cell>
          <cell r="Z128" t="str">
            <v>-</v>
          </cell>
        </row>
        <row r="129">
          <cell r="A129">
            <v>126</v>
          </cell>
          <cell r="B129" t="str">
            <v>購入</v>
          </cell>
          <cell r="C129">
            <v>45649</v>
          </cell>
          <cell r="D129" t="str">
            <v>石井　健次</v>
          </cell>
          <cell r="E129" t="str">
            <v>仲河Dr</v>
          </cell>
          <cell r="F129" t="str">
            <v>受託研究</v>
          </cell>
          <cell r="G129"/>
          <cell r="H129" t="str">
            <v>Claris FileMakarPro 2024 シングルライセンス フルバージョン</v>
          </cell>
          <cell r="I129"/>
          <cell r="J129"/>
          <cell r="K129">
            <v>1</v>
          </cell>
          <cell r="L129">
            <v>69196</v>
          </cell>
          <cell r="M129" t="str">
            <v>臨床研究業務に必要なため</v>
          </cell>
          <cell r="N129" t="str">
            <v>床）消耗器具備品費</v>
          </cell>
          <cell r="O129" t="str">
            <v>アマゾンジャパン合同会社</v>
          </cell>
          <cell r="P129">
            <v>69196</v>
          </cell>
          <cell r="Q129"/>
          <cell r="R129"/>
          <cell r="S129"/>
          <cell r="T129"/>
          <cell r="U129" t="str">
            <v>税込金額</v>
          </cell>
          <cell r="V129" t="str">
            <v>（税込）</v>
          </cell>
          <cell r="W129">
            <v>69196</v>
          </cell>
          <cell r="X129">
            <v>0</v>
          </cell>
          <cell r="Y129">
            <v>45649</v>
          </cell>
          <cell r="Z129">
            <v>45650</v>
          </cell>
        </row>
        <row r="130">
          <cell r="A130">
            <v>127</v>
          </cell>
          <cell r="B130" t="str">
            <v>施行</v>
          </cell>
          <cell r="C130">
            <v>45649</v>
          </cell>
          <cell r="D130" t="str">
            <v>北市　正則</v>
          </cell>
          <cell r="E130"/>
          <cell r="F130" t="str">
            <v>施設管理費</v>
          </cell>
          <cell r="G130"/>
          <cell r="H130" t="str">
            <v>文献複写料の支払い</v>
          </cell>
          <cell r="I130"/>
          <cell r="J130" t="str">
            <v>－</v>
          </cell>
          <cell r="K130">
            <v>1</v>
          </cell>
          <cell r="L130" t="str">
            <v>－</v>
          </cell>
          <cell r="M130" t="str">
            <v>臨床研究業務に必要なため</v>
          </cell>
          <cell r="N130" t="str">
            <v>床）雑費</v>
          </cell>
          <cell r="O130" t="str">
            <v>文献情報センター</v>
          </cell>
          <cell r="P130">
            <v>489</v>
          </cell>
          <cell r="Q130"/>
          <cell r="R130"/>
          <cell r="S130"/>
          <cell r="T130"/>
          <cell r="U130" t="str">
            <v>不課税</v>
          </cell>
          <cell r="V130" t="str">
            <v>不課税</v>
          </cell>
          <cell r="W130">
            <v>489</v>
          </cell>
          <cell r="X130">
            <v>0</v>
          </cell>
          <cell r="Y130">
            <v>45629</v>
          </cell>
          <cell r="Z130">
            <v>45649</v>
          </cell>
        </row>
        <row r="131">
          <cell r="A131">
            <v>128</v>
          </cell>
          <cell r="B131" t="str">
            <v>立替申請</v>
          </cell>
          <cell r="C131">
            <v>45649</v>
          </cell>
          <cell r="D131" t="str">
            <v>村上佳津美</v>
          </cell>
          <cell r="E131" t="str">
            <v>土生川Dr</v>
          </cell>
          <cell r="F131" t="str">
            <v>【AMED研究】</v>
          </cell>
          <cell r="G131"/>
          <cell r="H131" t="str">
            <v>【AMED研究】「思春期のこころの学校健診」アンケート　郵送代</v>
          </cell>
          <cell r="I131"/>
          <cell r="J131"/>
          <cell r="K131">
            <v>1</v>
          </cell>
          <cell r="L131" t="str">
            <v>－</v>
          </cell>
          <cell r="M131" t="str">
            <v>臨床研究業務に必要なため</v>
          </cell>
          <cell r="N131" t="str">
            <v>床）通信費／床）郵送料</v>
          </cell>
          <cell r="O131" t="str">
            <v>日本郵便株式会社</v>
          </cell>
          <cell r="P131">
            <v>90530</v>
          </cell>
          <cell r="Q131"/>
          <cell r="R131"/>
          <cell r="S131"/>
          <cell r="T131"/>
          <cell r="U131" t="str">
            <v>税込金額</v>
          </cell>
          <cell r="V131" t="str">
            <v>（税込）</v>
          </cell>
          <cell r="W131">
            <v>90530</v>
          </cell>
          <cell r="X131">
            <v>0</v>
          </cell>
          <cell r="Y131" t="str">
            <v>-</v>
          </cell>
          <cell r="Z131" t="str">
            <v>2024/12/16・2024/12/19</v>
          </cell>
        </row>
        <row r="132">
          <cell r="A132">
            <v>129</v>
          </cell>
          <cell r="B132" t="str">
            <v>立替申請</v>
          </cell>
          <cell r="C132">
            <v>45651</v>
          </cell>
          <cell r="D132" t="str">
            <v>村上佳津美</v>
          </cell>
          <cell r="E132" t="str">
            <v>土生川Dr</v>
          </cell>
          <cell r="F132" t="str">
            <v>【AMED研究】</v>
          </cell>
          <cell r="G132"/>
          <cell r="H132" t="str">
            <v>【AMED研究】「思春期のこころの学校健診」アンケート　コピー用紙代</v>
          </cell>
          <cell r="I132"/>
          <cell r="J132"/>
          <cell r="K132">
            <v>1</v>
          </cell>
          <cell r="L132" t="str">
            <v>－</v>
          </cell>
          <cell r="M132" t="str">
            <v>臨床研究業務に必要なため</v>
          </cell>
          <cell r="N132" t="str">
            <v>床）消耗品費</v>
          </cell>
          <cell r="O132" t="str">
            <v>株式会社　ヤマダデンキ</v>
          </cell>
          <cell r="P132">
            <v>3322</v>
          </cell>
          <cell r="Q132"/>
          <cell r="R132"/>
          <cell r="S132"/>
          <cell r="T132"/>
          <cell r="U132" t="str">
            <v>税込金額</v>
          </cell>
          <cell r="V132" t="str">
            <v>（税込）</v>
          </cell>
          <cell r="W132">
            <v>3322</v>
          </cell>
          <cell r="X132">
            <v>0</v>
          </cell>
          <cell r="Y132" t="str">
            <v>-</v>
          </cell>
          <cell r="Z132">
            <v>45649</v>
          </cell>
        </row>
        <row r="133">
          <cell r="A133">
            <v>130</v>
          </cell>
          <cell r="B133" t="str">
            <v>購入</v>
          </cell>
          <cell r="C133">
            <v>45653</v>
          </cell>
          <cell r="D133" t="str">
            <v>萩原　慎　</v>
          </cell>
          <cell r="E133" t="str">
            <v>萩原Dr</v>
          </cell>
          <cell r="F133" t="str">
            <v>受託研究</v>
          </cell>
          <cell r="G133"/>
          <cell r="H133" t="str">
            <v>EIZO ColorEdge　液晶ディスプレイ　</v>
          </cell>
          <cell r="I133" t="str">
            <v>CS2740</v>
          </cell>
          <cell r="J133"/>
          <cell r="K133">
            <v>1</v>
          </cell>
          <cell r="L133"/>
          <cell r="M133" t="str">
            <v>臨床研究業務に必要なため</v>
          </cell>
          <cell r="N133" t="str">
            <v>床）消耗器具備品費</v>
          </cell>
          <cell r="O133" t="str">
            <v>金與</v>
          </cell>
          <cell r="P133">
            <v>195800</v>
          </cell>
          <cell r="Q133"/>
          <cell r="R133"/>
          <cell r="S133"/>
          <cell r="T133"/>
          <cell r="U133" t="str">
            <v>税込金額</v>
          </cell>
          <cell r="V133" t="str">
            <v>（税込）</v>
          </cell>
          <cell r="W133">
            <v>195800</v>
          </cell>
          <cell r="X133">
            <v>0</v>
          </cell>
          <cell r="Y133">
            <v>45663</v>
          </cell>
          <cell r="Z133">
            <v>45672</v>
          </cell>
        </row>
        <row r="134">
          <cell r="A134">
            <v>131</v>
          </cell>
          <cell r="B134" t="str">
            <v>購入</v>
          </cell>
          <cell r="C134">
            <v>45653</v>
          </cell>
          <cell r="D134" t="str">
            <v>萩原　慎　</v>
          </cell>
          <cell r="E134" t="str">
            <v>萩原Dr</v>
          </cell>
          <cell r="F134" t="str">
            <v>受託研究</v>
          </cell>
          <cell r="G134"/>
          <cell r="H134" t="str">
            <v>DELL　デスクトップパソコン</v>
          </cell>
          <cell r="I134" t="str">
            <v>Inspiron</v>
          </cell>
          <cell r="J134"/>
          <cell r="K134">
            <v>1</v>
          </cell>
          <cell r="L134"/>
          <cell r="M134" t="str">
            <v>臨床研究業務に必要なため</v>
          </cell>
          <cell r="N134" t="str">
            <v>床）消耗器具備品費</v>
          </cell>
          <cell r="O134" t="str">
            <v>金與</v>
          </cell>
          <cell r="P134">
            <v>174350</v>
          </cell>
          <cell r="Q134"/>
          <cell r="R134"/>
          <cell r="S134"/>
          <cell r="T134"/>
          <cell r="U134" t="str">
            <v>税込金額</v>
          </cell>
          <cell r="V134" t="str">
            <v>（税込）</v>
          </cell>
          <cell r="W134">
            <v>174350</v>
          </cell>
          <cell r="X134">
            <v>0</v>
          </cell>
          <cell r="Y134">
            <v>45663</v>
          </cell>
          <cell r="Z134">
            <v>45672</v>
          </cell>
        </row>
        <row r="135">
          <cell r="A135">
            <v>132</v>
          </cell>
          <cell r="B135" t="str">
            <v>購入</v>
          </cell>
          <cell r="C135">
            <v>45653</v>
          </cell>
          <cell r="D135" t="str">
            <v>萩原　慎　</v>
          </cell>
          <cell r="E135" t="str">
            <v>萩原Dr</v>
          </cell>
          <cell r="F135" t="str">
            <v>受託研究</v>
          </cell>
          <cell r="G135"/>
          <cell r="H135" t="str">
            <v>Anker Prime Power Bank モバイル充電器</v>
          </cell>
          <cell r="I135"/>
          <cell r="J135"/>
          <cell r="K135">
            <v>1</v>
          </cell>
          <cell r="L135"/>
          <cell r="M135" t="str">
            <v>臨床研究業務に必要なため</v>
          </cell>
          <cell r="N135" t="str">
            <v>床）消耗器具備品費</v>
          </cell>
          <cell r="O135" t="str">
            <v>金與</v>
          </cell>
          <cell r="P135">
            <v>16280</v>
          </cell>
          <cell r="Q135"/>
          <cell r="R135"/>
          <cell r="S135"/>
          <cell r="T135"/>
          <cell r="U135" t="str">
            <v>税込金額</v>
          </cell>
          <cell r="V135" t="str">
            <v>（税込）</v>
          </cell>
          <cell r="W135">
            <v>16280</v>
          </cell>
          <cell r="X135">
            <v>0</v>
          </cell>
          <cell r="Y135">
            <v>45663</v>
          </cell>
          <cell r="Z135">
            <v>45672</v>
          </cell>
        </row>
        <row r="136">
          <cell r="A136">
            <v>133</v>
          </cell>
          <cell r="B136" t="str">
            <v>施行</v>
          </cell>
          <cell r="C136">
            <v>45665</v>
          </cell>
          <cell r="D136" t="str">
            <v>土生川　千珠</v>
          </cell>
          <cell r="E136" t="str">
            <v>土生川Dr</v>
          </cell>
          <cell r="F136" t="str">
            <v>【AMED研究】</v>
          </cell>
          <cell r="G136"/>
          <cell r="H136" t="str">
            <v>文章日英翻訳
（ネイティブ英文校正含む）及び納期指定至急追加料金</v>
          </cell>
          <cell r="I136"/>
          <cell r="J136"/>
          <cell r="K136">
            <v>1</v>
          </cell>
          <cell r="L136"/>
          <cell r="M136" t="str">
            <v>AMED研究の成果発表のため</v>
          </cell>
          <cell r="N136" t="str">
            <v>床）雑費</v>
          </cell>
          <cell r="O136" t="str">
            <v>株式会社パラブラ</v>
          </cell>
          <cell r="P136">
            <v>4147</v>
          </cell>
          <cell r="Q136"/>
          <cell r="R136"/>
          <cell r="S136"/>
          <cell r="T136"/>
          <cell r="U136" t="str">
            <v>税込金額</v>
          </cell>
          <cell r="V136" t="str">
            <v>（税込）</v>
          </cell>
          <cell r="W136">
            <v>4147</v>
          </cell>
          <cell r="X136">
            <v>0</v>
          </cell>
          <cell r="Y136" t="str">
            <v>-</v>
          </cell>
          <cell r="Z136">
            <v>45666</v>
          </cell>
        </row>
        <row r="137">
          <cell r="A137">
            <v>134</v>
          </cell>
          <cell r="B137" t="str">
            <v>施行</v>
          </cell>
          <cell r="C137">
            <v>45666</v>
          </cell>
          <cell r="D137" t="str">
            <v>土生川　千珠</v>
          </cell>
          <cell r="E137" t="str">
            <v>土生川Dr</v>
          </cell>
          <cell r="F137" t="str">
            <v>【AMED研究】</v>
          </cell>
          <cell r="G137"/>
          <cell r="H137" t="str">
            <v>思春期こころの健診事業　システム構築</v>
          </cell>
          <cell r="I137"/>
          <cell r="J137"/>
          <cell r="K137">
            <v>1</v>
          </cell>
          <cell r="L137"/>
          <cell r="M137" t="str">
            <v>AMED研究に必要なため</v>
          </cell>
          <cell r="N137" t="str">
            <v>床）委託費</v>
          </cell>
          <cell r="O137" t="str">
            <v>株式会社 TIME INNOVATION</v>
          </cell>
          <cell r="P137">
            <v>990000</v>
          </cell>
          <cell r="Q137"/>
          <cell r="R137"/>
          <cell r="S137"/>
          <cell r="T137"/>
          <cell r="U137" t="str">
            <v>税込金額</v>
          </cell>
          <cell r="V137" t="str">
            <v>（税込）</v>
          </cell>
          <cell r="W137">
            <v>990000</v>
          </cell>
          <cell r="X137">
            <v>0</v>
          </cell>
          <cell r="Y137"/>
          <cell r="Z137">
            <v>45702</v>
          </cell>
        </row>
        <row r="138">
          <cell r="A138">
            <v>135</v>
          </cell>
          <cell r="B138" t="str">
            <v>購入</v>
          </cell>
          <cell r="C138">
            <v>45672</v>
          </cell>
          <cell r="D138" t="str">
            <v>橋爪　俊和</v>
          </cell>
          <cell r="E138" t="str">
            <v>橋爪Dr</v>
          </cell>
          <cell r="F138" t="str">
            <v>受託研究</v>
          </cell>
          <cell r="G138"/>
          <cell r="H138" t="str">
            <v>携帯型心電計</v>
          </cell>
          <cell r="I138" t="str">
            <v>HCG-8060T</v>
          </cell>
          <cell r="J138" t="str">
            <v>フクダ電子近畿販売㈱</v>
          </cell>
          <cell r="K138">
            <v>1</v>
          </cell>
          <cell r="L138">
            <v>40000</v>
          </cell>
          <cell r="M138" t="str">
            <v>臨床研究業務に必要なため</v>
          </cell>
          <cell r="N138" t="str">
            <v>床）研究用消耗器具備品費</v>
          </cell>
          <cell r="O138" t="str">
            <v>㈱大黒</v>
          </cell>
          <cell r="P138">
            <v>37400</v>
          </cell>
          <cell r="Q138"/>
          <cell r="R138"/>
          <cell r="S138"/>
          <cell r="T138"/>
          <cell r="U138" t="str">
            <v>税込金額</v>
          </cell>
          <cell r="V138" t="str">
            <v>（税込）</v>
          </cell>
          <cell r="W138">
            <v>37400</v>
          </cell>
          <cell r="X138">
            <v>0</v>
          </cell>
          <cell r="Y138" t="str">
            <v>-</v>
          </cell>
          <cell r="Z138">
            <v>46003</v>
          </cell>
        </row>
        <row r="139">
          <cell r="A139">
            <v>136</v>
          </cell>
          <cell r="B139" t="str">
            <v>購入</v>
          </cell>
          <cell r="C139">
            <v>45673</v>
          </cell>
          <cell r="D139" t="str">
            <v>治験管理室</v>
          </cell>
          <cell r="E139" t="str">
            <v>臨床研究部管理費研究費</v>
          </cell>
          <cell r="F139"/>
          <cell r="G139"/>
          <cell r="H139" t="str">
            <v>お茶</v>
          </cell>
          <cell r="I139"/>
          <cell r="J139"/>
          <cell r="K139">
            <v>1</v>
          </cell>
          <cell r="L139">
            <v>108</v>
          </cell>
          <cell r="M139" t="str">
            <v>令和7年1月6日開催の治験審査委員会外部委員用</v>
          </cell>
          <cell r="N139" t="str">
            <v>床）雑費</v>
          </cell>
          <cell r="O139" t="str">
            <v>株式会社光洋</v>
          </cell>
          <cell r="P139">
            <v>108</v>
          </cell>
          <cell r="Q139"/>
          <cell r="R139"/>
          <cell r="S139"/>
          <cell r="T139"/>
          <cell r="U139" t="str">
            <v>税込金額</v>
          </cell>
          <cell r="V139" t="str">
            <v>（税込）</v>
          </cell>
          <cell r="W139">
            <v>108</v>
          </cell>
          <cell r="X139">
            <v>0</v>
          </cell>
          <cell r="Y139" t="str">
            <v>-</v>
          </cell>
          <cell r="Z139">
            <v>45663</v>
          </cell>
        </row>
        <row r="140">
          <cell r="A140">
            <v>137</v>
          </cell>
          <cell r="B140" t="str">
            <v>購入</v>
          </cell>
          <cell r="C140">
            <v>45674</v>
          </cell>
          <cell r="D140" t="str">
            <v>橋爪　俊和</v>
          </cell>
          <cell r="E140" t="str">
            <v>橋爪Dr</v>
          </cell>
          <cell r="F140" t="str">
            <v>受託研究</v>
          </cell>
          <cell r="G140"/>
          <cell r="H140" t="str">
            <v>名札</v>
          </cell>
          <cell r="I140"/>
          <cell r="J140"/>
          <cell r="K140">
            <v>1</v>
          </cell>
          <cell r="L140"/>
          <cell r="M140" t="str">
            <v>健康フェスタで使用するため</v>
          </cell>
          <cell r="N140" t="str">
            <v>床）消耗品費</v>
          </cell>
          <cell r="O140" t="str">
            <v>金與</v>
          </cell>
          <cell r="P140">
            <v>38192</v>
          </cell>
          <cell r="Q140"/>
          <cell r="R140"/>
          <cell r="S140"/>
          <cell r="T140"/>
          <cell r="U140" t="str">
            <v>税込金額</v>
          </cell>
          <cell r="V140" t="str">
            <v>（税込）</v>
          </cell>
          <cell r="W140">
            <v>38192</v>
          </cell>
          <cell r="X140">
            <v>0</v>
          </cell>
          <cell r="Y140" t="str">
            <v>-</v>
          </cell>
          <cell r="Z140">
            <v>45995</v>
          </cell>
        </row>
        <row r="141">
          <cell r="A141">
            <v>138</v>
          </cell>
          <cell r="B141" t="str">
            <v>施行</v>
          </cell>
          <cell r="C141">
            <v>45674</v>
          </cell>
          <cell r="D141" t="str">
            <v>北市　正則</v>
          </cell>
          <cell r="E141"/>
          <cell r="F141" t="str">
            <v>施設管理費</v>
          </cell>
          <cell r="G141"/>
          <cell r="H141" t="str">
            <v>文献複写料の支払い</v>
          </cell>
          <cell r="I141"/>
          <cell r="J141" t="str">
            <v>－</v>
          </cell>
          <cell r="K141">
            <v>1</v>
          </cell>
          <cell r="L141" t="str">
            <v>－</v>
          </cell>
          <cell r="M141" t="str">
            <v>臨床研究業務に必要なため</v>
          </cell>
          <cell r="N141" t="str">
            <v>床）雑費</v>
          </cell>
          <cell r="O141" t="str">
            <v>文献情報センター</v>
          </cell>
          <cell r="P141">
            <v>620</v>
          </cell>
          <cell r="Q141"/>
          <cell r="R141"/>
          <cell r="S141"/>
          <cell r="T141"/>
          <cell r="U141" t="str">
            <v>不課税</v>
          </cell>
          <cell r="V141" t="str">
            <v>不課税</v>
          </cell>
          <cell r="W141">
            <v>620</v>
          </cell>
          <cell r="X141">
            <v>0</v>
          </cell>
          <cell r="Y141">
            <v>45665</v>
          </cell>
          <cell r="Z141">
            <v>45674</v>
          </cell>
        </row>
        <row r="142">
          <cell r="A142">
            <v>139</v>
          </cell>
          <cell r="B142" t="str">
            <v>施行</v>
          </cell>
          <cell r="C142">
            <v>45678</v>
          </cell>
          <cell r="D142" t="str">
            <v>伊藤　雅矩</v>
          </cell>
          <cell r="E142" t="str">
            <v>仲河Dr</v>
          </cell>
          <cell r="F142" t="str">
            <v>受託研究</v>
          </cell>
          <cell r="G142"/>
          <cell r="H142" t="str">
            <v>和歌山医学会 令和6年度 年会費</v>
          </cell>
          <cell r="I142"/>
          <cell r="J142"/>
          <cell r="K142">
            <v>1</v>
          </cell>
          <cell r="L142">
            <v>4000</v>
          </cell>
          <cell r="M142" t="str">
            <v>令和6年度（令和6年4月1日～令和7年3月31日）年会費として</v>
          </cell>
          <cell r="N142" t="str">
            <v>床）雑費</v>
          </cell>
          <cell r="O142" t="str">
            <v>和歌山医学会</v>
          </cell>
          <cell r="P142">
            <v>4000</v>
          </cell>
          <cell r="Q142"/>
          <cell r="R142"/>
          <cell r="S142"/>
          <cell r="T142"/>
          <cell r="U142" t="str">
            <v>不課税</v>
          </cell>
          <cell r="V142" t="str">
            <v>不課税</v>
          </cell>
          <cell r="W142">
            <v>4000</v>
          </cell>
          <cell r="X142">
            <v>0</v>
          </cell>
          <cell r="Y142" t="str">
            <v>-</v>
          </cell>
          <cell r="Z142">
            <v>45687</v>
          </cell>
        </row>
        <row r="143">
          <cell r="A143">
            <v>140</v>
          </cell>
          <cell r="B143" t="str">
            <v>立替申請</v>
          </cell>
          <cell r="C143">
            <v>45678</v>
          </cell>
          <cell r="D143" t="str">
            <v>伊藤　雅矩</v>
          </cell>
          <cell r="E143" t="str">
            <v>仲河Dr</v>
          </cell>
          <cell r="F143" t="str">
            <v>受託研究</v>
          </cell>
          <cell r="G143"/>
          <cell r="H143" t="str">
            <v>日本脳卒中学会 2025年度 年会費及び振込手数料</v>
          </cell>
          <cell r="I143"/>
          <cell r="J143"/>
          <cell r="K143">
            <v>1</v>
          </cell>
          <cell r="L143">
            <v>12000</v>
          </cell>
          <cell r="M143" t="str">
            <v>2025年度年会費として(2025年2月1日～2026年1月31日）
振込手数料152円（内消費税14円）</v>
          </cell>
          <cell r="N143" t="str">
            <v>床）雑費</v>
          </cell>
          <cell r="O143" t="str">
            <v>日本脳卒中学会</v>
          </cell>
          <cell r="P143">
            <v>12152</v>
          </cell>
          <cell r="Q143"/>
          <cell r="R143"/>
          <cell r="S143"/>
          <cell r="T143"/>
          <cell r="U143" t="str">
            <v>不課税</v>
          </cell>
          <cell r="V143" t="str">
            <v>不課税</v>
          </cell>
          <cell r="W143">
            <v>12152</v>
          </cell>
          <cell r="X143">
            <v>0</v>
          </cell>
          <cell r="Y143" t="str">
            <v>-</v>
          </cell>
          <cell r="Z143">
            <v>45580</v>
          </cell>
        </row>
        <row r="144">
          <cell r="A144">
            <v>141</v>
          </cell>
          <cell r="B144" t="str">
            <v>施行</v>
          </cell>
          <cell r="C144">
            <v>45678</v>
          </cell>
          <cell r="D144" t="str">
            <v>北市　正則</v>
          </cell>
          <cell r="E144"/>
          <cell r="F144" t="str">
            <v>施設管理費</v>
          </cell>
          <cell r="G144"/>
          <cell r="H144" t="str">
            <v>文献複写料の支払い</v>
          </cell>
          <cell r="I144"/>
          <cell r="J144" t="str">
            <v>－</v>
          </cell>
          <cell r="K144">
            <v>1</v>
          </cell>
          <cell r="L144" t="str">
            <v>－</v>
          </cell>
          <cell r="M144" t="str">
            <v>臨床研究業務に必要なため</v>
          </cell>
          <cell r="N144" t="str">
            <v>床）雑費</v>
          </cell>
          <cell r="O144" t="str">
            <v>文献情報センター</v>
          </cell>
          <cell r="P144">
            <v>110</v>
          </cell>
          <cell r="Q144"/>
          <cell r="R144"/>
          <cell r="S144"/>
          <cell r="T144"/>
          <cell r="U144" t="str">
            <v>不課税</v>
          </cell>
          <cell r="V144" t="str">
            <v>不課税</v>
          </cell>
          <cell r="W144">
            <v>110</v>
          </cell>
          <cell r="X144">
            <v>0</v>
          </cell>
          <cell r="Y144">
            <v>45671</v>
          </cell>
          <cell r="Z144">
            <v>45677</v>
          </cell>
        </row>
        <row r="145">
          <cell r="A145">
            <v>142</v>
          </cell>
          <cell r="B145" t="str">
            <v>立替申請</v>
          </cell>
          <cell r="C145">
            <v>45678</v>
          </cell>
          <cell r="D145" t="str">
            <v>土生川　千珠</v>
          </cell>
          <cell r="E145" t="str">
            <v>土生川Dr</v>
          </cell>
          <cell r="F145" t="str">
            <v>オムロン共同研究</v>
          </cell>
          <cell r="G145"/>
          <cell r="H145" t="str">
            <v>日本医師会・大阪府医師会　令和6年度　会費</v>
          </cell>
          <cell r="I145"/>
          <cell r="J145"/>
          <cell r="K145">
            <v>1</v>
          </cell>
          <cell r="L145">
            <v>100000</v>
          </cell>
          <cell r="M145" t="str">
            <v>令和6年度（4月1日～3月31日）　年会費として</v>
          </cell>
          <cell r="N145" t="str">
            <v>床）雑費</v>
          </cell>
          <cell r="O145" t="str">
            <v>近畿大学医師会</v>
          </cell>
          <cell r="P145">
            <v>100000</v>
          </cell>
          <cell r="Q145"/>
          <cell r="R145"/>
          <cell r="S145"/>
          <cell r="T145"/>
          <cell r="U145" t="str">
            <v>不課税</v>
          </cell>
          <cell r="V145" t="str">
            <v>不課税</v>
          </cell>
          <cell r="W145">
            <v>100000</v>
          </cell>
          <cell r="X145">
            <v>0</v>
          </cell>
          <cell r="Y145" t="str">
            <v>-</v>
          </cell>
          <cell r="Z145">
            <v>45646</v>
          </cell>
        </row>
        <row r="146">
          <cell r="A146">
            <v>143</v>
          </cell>
          <cell r="B146" t="str">
            <v>施行</v>
          </cell>
          <cell r="C146">
            <v>45685</v>
          </cell>
          <cell r="D146" t="str">
            <v>北市　正則</v>
          </cell>
          <cell r="E146"/>
          <cell r="F146" t="str">
            <v>施設管理費</v>
          </cell>
          <cell r="G146"/>
          <cell r="H146" t="str">
            <v>文献複写料の支払い</v>
          </cell>
          <cell r="I146"/>
          <cell r="J146" t="str">
            <v>－</v>
          </cell>
          <cell r="K146">
            <v>1</v>
          </cell>
          <cell r="L146" t="str">
            <v>－</v>
          </cell>
          <cell r="M146" t="str">
            <v>臨床研究業務に必要なため</v>
          </cell>
          <cell r="N146" t="str">
            <v>床）雑費</v>
          </cell>
          <cell r="O146" t="str">
            <v>文献情報センター</v>
          </cell>
          <cell r="P146">
            <v>800</v>
          </cell>
          <cell r="Q146"/>
          <cell r="R146"/>
          <cell r="S146"/>
          <cell r="T146"/>
          <cell r="U146" t="str">
            <v>不課税</v>
          </cell>
          <cell r="V146" t="str">
            <v>不課税</v>
          </cell>
          <cell r="W146">
            <v>800</v>
          </cell>
          <cell r="X146">
            <v>0</v>
          </cell>
          <cell r="Y146">
            <v>45678</v>
          </cell>
          <cell r="Z146">
            <v>45685</v>
          </cell>
        </row>
        <row r="147">
          <cell r="A147">
            <v>144</v>
          </cell>
          <cell r="B147" t="str">
            <v>立替申請</v>
          </cell>
          <cell r="C147">
            <v>45686</v>
          </cell>
          <cell r="D147" t="str">
            <v>土生川　千珠</v>
          </cell>
          <cell r="E147" t="str">
            <v>土生川Dr</v>
          </cell>
          <cell r="F147" t="str">
            <v>オムロン共同研究</v>
          </cell>
          <cell r="G147"/>
          <cell r="H147" t="str">
            <v>第22回 日本小児心身医学会 関西地方会 参加費</v>
          </cell>
          <cell r="I147"/>
          <cell r="J147"/>
          <cell r="K147">
            <v>1</v>
          </cell>
          <cell r="L147">
            <v>2500</v>
          </cell>
          <cell r="M147" t="str">
            <v>第22回 日本小児心身医学会 関西地方会 参加費として</v>
          </cell>
          <cell r="N147" t="str">
            <v>床）雑費</v>
          </cell>
          <cell r="O147" t="str">
            <v>第22回 日本小児心身医学会 関西地方会</v>
          </cell>
          <cell r="P147">
            <v>2500</v>
          </cell>
          <cell r="Q147"/>
          <cell r="R147"/>
          <cell r="S147"/>
          <cell r="T147"/>
          <cell r="U147" t="str">
            <v>税込金額</v>
          </cell>
          <cell r="V147" t="str">
            <v>（税込）</v>
          </cell>
          <cell r="W147">
            <v>2500</v>
          </cell>
          <cell r="X147">
            <v>0</v>
          </cell>
          <cell r="Y147" t="str">
            <v>-</v>
          </cell>
          <cell r="Z147">
            <v>45683</v>
          </cell>
        </row>
        <row r="148">
          <cell r="A148">
            <v>145</v>
          </cell>
          <cell r="B148" t="str">
            <v>購入</v>
          </cell>
          <cell r="C148">
            <v>45688</v>
          </cell>
          <cell r="D148" t="str">
            <v>横山　省三</v>
          </cell>
          <cell r="E148"/>
          <cell r="F148" t="str">
            <v>施設管理費</v>
          </cell>
          <cell r="G148"/>
          <cell r="H148" t="str">
            <v>焼き菓子詰め合わせ（令和7年2月3日開催治験審査委員会外部委員用）</v>
          </cell>
          <cell r="I148" t="str">
            <v>－</v>
          </cell>
          <cell r="J148" t="str">
            <v>－</v>
          </cell>
          <cell r="K148">
            <v>1</v>
          </cell>
          <cell r="L148">
            <v>1100</v>
          </cell>
          <cell r="M148" t="str">
            <v>令和7年2月3日開催の治験審査委員会において外部委員に贈呈するため</v>
          </cell>
          <cell r="N148" t="str">
            <v>床）雑費</v>
          </cell>
          <cell r="O148" t="str">
            <v>有限会社マリブ</v>
          </cell>
          <cell r="P148">
            <v>1100</v>
          </cell>
          <cell r="Q148"/>
          <cell r="R148"/>
          <cell r="S148"/>
          <cell r="T148"/>
          <cell r="U148" t="str">
            <v>税込金額</v>
          </cell>
          <cell r="V148" t="str">
            <v>（税込）</v>
          </cell>
          <cell r="W148">
            <v>1100</v>
          </cell>
          <cell r="X148">
            <v>0</v>
          </cell>
          <cell r="Y148">
            <v>45686</v>
          </cell>
          <cell r="Z148">
            <v>45688</v>
          </cell>
        </row>
        <row r="149">
          <cell r="A149">
            <v>146</v>
          </cell>
          <cell r="B149" t="str">
            <v>購入</v>
          </cell>
          <cell r="C149">
            <v>45691</v>
          </cell>
          <cell r="D149" t="str">
            <v>土生川　千珠</v>
          </cell>
          <cell r="E149" t="str">
            <v>土生川Dr</v>
          </cell>
          <cell r="F149" t="str">
            <v>【AMED研究】</v>
          </cell>
          <cell r="G149"/>
          <cell r="H149" t="str">
            <v>ノートPC・ポータブルSSD・外付けSSD 他11点</v>
          </cell>
          <cell r="I149" t="str">
            <v>－</v>
          </cell>
          <cell r="J149" t="str">
            <v>－</v>
          </cell>
          <cell r="K149">
            <v>1</v>
          </cell>
          <cell r="L149">
            <v>466180</v>
          </cell>
          <cell r="M149" t="str">
            <v>臨床研究業務に必要なため</v>
          </cell>
          <cell r="N149" t="str">
            <v>床）消耗器具備品費</v>
          </cell>
          <cell r="O149" t="str">
            <v>金與</v>
          </cell>
          <cell r="P149">
            <v>466180</v>
          </cell>
          <cell r="Q149"/>
          <cell r="R149"/>
          <cell r="S149"/>
          <cell r="T149"/>
          <cell r="U149" t="str">
            <v>税込金額</v>
          </cell>
          <cell r="V149" t="str">
            <v>（税込）</v>
          </cell>
          <cell r="W149">
            <v>466180</v>
          </cell>
          <cell r="X149">
            <v>0</v>
          </cell>
          <cell r="Y149">
            <v>45692</v>
          </cell>
          <cell r="Z149" t="str">
            <v>2025/2/20・2/25</v>
          </cell>
        </row>
        <row r="150">
          <cell r="A150">
            <v>147</v>
          </cell>
          <cell r="B150" t="str">
            <v>立替申請</v>
          </cell>
          <cell r="C150">
            <v>45694</v>
          </cell>
          <cell r="D150" t="str">
            <v>泉　　鉉吉</v>
          </cell>
          <cell r="E150" t="str">
            <v>泉Dr</v>
          </cell>
          <cell r="F150" t="str">
            <v>受託研究</v>
          </cell>
          <cell r="G150"/>
          <cell r="H150" t="str">
            <v>日本てんかん学会近畿地方会 2024年度 年会費</v>
          </cell>
          <cell r="I150"/>
          <cell r="J150"/>
          <cell r="K150">
            <v>1</v>
          </cell>
          <cell r="L150">
            <v>3000</v>
          </cell>
          <cell r="M150" t="str">
            <v>2024年度（2024年4月1日～2025年3月31日）年会費として</v>
          </cell>
          <cell r="N150" t="str">
            <v>床）雑費</v>
          </cell>
          <cell r="O150" t="str">
            <v>日本てんかん学会近畿地方会</v>
          </cell>
          <cell r="P150">
            <v>3000</v>
          </cell>
          <cell r="Q150"/>
          <cell r="R150"/>
          <cell r="S150"/>
          <cell r="T150"/>
          <cell r="U150" t="str">
            <v>不課税</v>
          </cell>
          <cell r="V150" t="str">
            <v>不課税</v>
          </cell>
          <cell r="W150">
            <v>3000</v>
          </cell>
          <cell r="X150">
            <v>0</v>
          </cell>
          <cell r="Y150" t="str">
            <v>-</v>
          </cell>
          <cell r="Z150">
            <v>45693</v>
          </cell>
        </row>
        <row r="151">
          <cell r="A151">
            <v>148</v>
          </cell>
          <cell r="B151" t="str">
            <v>立替申請</v>
          </cell>
          <cell r="C151">
            <v>45694</v>
          </cell>
          <cell r="D151" t="str">
            <v>泉　　鉉吉</v>
          </cell>
          <cell r="E151" t="str">
            <v>泉Dr</v>
          </cell>
          <cell r="F151" t="str">
            <v>受託研究</v>
          </cell>
          <cell r="G151"/>
          <cell r="H151" t="str">
            <v>日本小児神経学会近畿地方会 2024年度 年会費</v>
          </cell>
          <cell r="I151"/>
          <cell r="J151"/>
          <cell r="K151">
            <v>1</v>
          </cell>
          <cell r="L151">
            <v>5000</v>
          </cell>
          <cell r="M151" t="str">
            <v>2024年度（2024年4月1日～2025年3月31日）年会費として</v>
          </cell>
          <cell r="N151" t="str">
            <v>床）雑費</v>
          </cell>
          <cell r="O151" t="str">
            <v>日本小児神経学会近畿地方会</v>
          </cell>
          <cell r="P151">
            <v>5000</v>
          </cell>
          <cell r="Q151"/>
          <cell r="R151"/>
          <cell r="S151"/>
          <cell r="T151"/>
          <cell r="U151" t="str">
            <v>不課税</v>
          </cell>
          <cell r="V151" t="str">
            <v>不課税</v>
          </cell>
          <cell r="W151">
            <v>5000</v>
          </cell>
          <cell r="X151">
            <v>0</v>
          </cell>
          <cell r="Y151" t="str">
            <v>-</v>
          </cell>
          <cell r="Z151">
            <v>45693</v>
          </cell>
        </row>
        <row r="152">
          <cell r="A152">
            <v>149</v>
          </cell>
          <cell r="B152" t="str">
            <v>施行</v>
          </cell>
          <cell r="C152">
            <v>45698</v>
          </cell>
          <cell r="D152" t="str">
            <v>治験管理室</v>
          </cell>
          <cell r="E152" t="str">
            <v>臨床研究部管理費研究費</v>
          </cell>
          <cell r="F152"/>
          <cell r="G152"/>
          <cell r="H152" t="str">
            <v>お茶</v>
          </cell>
          <cell r="I152"/>
          <cell r="J152"/>
          <cell r="K152">
            <v>1</v>
          </cell>
          <cell r="L152">
            <v>108</v>
          </cell>
          <cell r="M152" t="str">
            <v>令和7年2月3日開催の治験審査委員会外部委員用</v>
          </cell>
          <cell r="N152" t="str">
            <v>床）雑費</v>
          </cell>
          <cell r="O152" t="str">
            <v>株式会社光洋</v>
          </cell>
          <cell r="P152">
            <v>108</v>
          </cell>
          <cell r="Q152"/>
          <cell r="R152"/>
          <cell r="S152"/>
          <cell r="T152"/>
          <cell r="U152" t="str">
            <v>税込金額</v>
          </cell>
          <cell r="V152" t="str">
            <v>（税込）</v>
          </cell>
          <cell r="W152">
            <v>108</v>
          </cell>
          <cell r="X152">
            <v>0</v>
          </cell>
          <cell r="Y152" t="str">
            <v>-</v>
          </cell>
          <cell r="Z152">
            <v>45691</v>
          </cell>
        </row>
        <row r="153">
          <cell r="A153">
            <v>150</v>
          </cell>
          <cell r="B153" t="str">
            <v>施行</v>
          </cell>
          <cell r="C153">
            <v>45701</v>
          </cell>
          <cell r="D153" t="str">
            <v>仲河　恒志</v>
          </cell>
          <cell r="E153" t="str">
            <v>仲河Dr</v>
          </cell>
          <cell r="F153" t="str">
            <v>受託研究</v>
          </cell>
          <cell r="G153"/>
          <cell r="H153" t="str">
            <v>カデリウス（緑色）BLOXR　防護衣　他５点</v>
          </cell>
          <cell r="I153" t="str">
            <v>－</v>
          </cell>
          <cell r="J153" t="str">
            <v>－</v>
          </cell>
          <cell r="K153">
            <v>1</v>
          </cell>
          <cell r="L153">
            <v>196690</v>
          </cell>
          <cell r="M153" t="str">
            <v>臨床研究業務に必要なため</v>
          </cell>
          <cell r="N153" t="str">
            <v>床）研究用消耗器具備品費</v>
          </cell>
          <cell r="O153" t="str">
            <v>㈱大黒</v>
          </cell>
          <cell r="P153">
            <v>196690</v>
          </cell>
          <cell r="Q153"/>
          <cell r="R153"/>
          <cell r="S153"/>
          <cell r="T153"/>
          <cell r="U153" t="str">
            <v>税込金額</v>
          </cell>
          <cell r="V153" t="str">
            <v>（税込）</v>
          </cell>
          <cell r="W153">
            <v>196690</v>
          </cell>
          <cell r="X153">
            <v>0</v>
          </cell>
          <cell r="Y153">
            <v>45705</v>
          </cell>
          <cell r="Z153">
            <v>45761</v>
          </cell>
        </row>
        <row r="154">
          <cell r="A154">
            <v>151</v>
          </cell>
          <cell r="B154" t="str">
            <v>購入</v>
          </cell>
          <cell r="C154">
            <v>45701</v>
          </cell>
          <cell r="D154" t="str">
            <v>北市　正則</v>
          </cell>
          <cell r="E154"/>
          <cell r="F154" t="str">
            <v>施設管理費</v>
          </cell>
          <cell r="G154"/>
          <cell r="H154" t="str">
            <v>（書籍）WHO Classification of Tumours, 5th ed,  Vol.11 In 2 vols.</v>
          </cell>
          <cell r="I154" t="str">
            <v>－</v>
          </cell>
          <cell r="J154" t="str">
            <v>－</v>
          </cell>
          <cell r="K154">
            <v>1</v>
          </cell>
          <cell r="L154" t="str">
            <v>－</v>
          </cell>
          <cell r="M154" t="str">
            <v>臨床研究業務に必要なため</v>
          </cell>
          <cell r="N154" t="str">
            <v>床）消耗品費</v>
          </cell>
          <cell r="O154" t="str">
            <v>神陵文庫</v>
          </cell>
          <cell r="P154">
            <v>53130</v>
          </cell>
          <cell r="Q154"/>
          <cell r="R154"/>
          <cell r="S154"/>
          <cell r="T154"/>
          <cell r="U154" t="str">
            <v>税込金額</v>
          </cell>
          <cell r="V154" t="str">
            <v>（税込）</v>
          </cell>
          <cell r="W154">
            <v>53130</v>
          </cell>
          <cell r="X154">
            <v>0</v>
          </cell>
          <cell r="Y154">
            <v>45713</v>
          </cell>
          <cell r="Z154">
            <v>45719</v>
          </cell>
        </row>
        <row r="155">
          <cell r="A155">
            <v>152</v>
          </cell>
          <cell r="B155" t="str">
            <v>施行</v>
          </cell>
          <cell r="C155">
            <v>45652</v>
          </cell>
          <cell r="D155" t="str">
            <v>土生川　千珠</v>
          </cell>
          <cell r="E155" t="str">
            <v>土生川Dr</v>
          </cell>
          <cell r="F155" t="str">
            <v>【AMED研究】</v>
          </cell>
          <cell r="G155"/>
          <cell r="H155" t="str">
            <v>こころの学校健診診療マニュアル作成（ポケット版100冊）（印刷費含む）</v>
          </cell>
          <cell r="I155" t="str">
            <v>－</v>
          </cell>
          <cell r="J155" t="str">
            <v>－</v>
          </cell>
          <cell r="K155">
            <v>1</v>
          </cell>
          <cell r="L155" t="str">
            <v>－</v>
          </cell>
          <cell r="M155" t="str">
            <v>臨床研究業務に必要なため</v>
          </cell>
          <cell r="N155" t="str">
            <v>床）委託費</v>
          </cell>
          <cell r="O155" t="str">
            <v>友野印刷</v>
          </cell>
          <cell r="P155">
            <v>899800</v>
          </cell>
          <cell r="Q155"/>
          <cell r="R155"/>
          <cell r="S155"/>
          <cell r="T155"/>
          <cell r="U155" t="str">
            <v>税込金額</v>
          </cell>
          <cell r="V155" t="str">
            <v>（税込）</v>
          </cell>
          <cell r="W155">
            <v>899800</v>
          </cell>
          <cell r="X155">
            <v>0</v>
          </cell>
          <cell r="Y155" t="str">
            <v>-</v>
          </cell>
          <cell r="Z155">
            <v>45702</v>
          </cell>
        </row>
        <row r="156">
          <cell r="A156">
            <v>153</v>
          </cell>
          <cell r="B156" t="str">
            <v>購入</v>
          </cell>
          <cell r="C156">
            <v>45706</v>
          </cell>
          <cell r="D156" t="str">
            <v>土生川　千珠</v>
          </cell>
          <cell r="E156" t="str">
            <v>土生川Dr</v>
          </cell>
          <cell r="F156" t="str">
            <v>【AMED研究】</v>
          </cell>
          <cell r="G156"/>
          <cell r="H156" t="str">
            <v>フラップテーブル　幕板付　（組立費用込み）</v>
          </cell>
          <cell r="I156" t="str">
            <v>QL-1860PR</v>
          </cell>
          <cell r="J156" t="str">
            <v>－</v>
          </cell>
          <cell r="K156">
            <v>17</v>
          </cell>
          <cell r="L156" t="str">
            <v>－</v>
          </cell>
          <cell r="M156" t="str">
            <v>土生川班間接経費として
※地域研修センター等で使用している旧い長机を更新する（AMED土生川班間接経費を使用、一部病院経費により自己充当予定）</v>
          </cell>
          <cell r="N156" t="str">
            <v>床）消耗器具備品費</v>
          </cell>
          <cell r="O156" t="str">
            <v>金與</v>
          </cell>
          <cell r="P156">
            <v>52250.000000000007</v>
          </cell>
          <cell r="Q156"/>
          <cell r="R156"/>
          <cell r="S156"/>
          <cell r="T156"/>
          <cell r="U156" t="str">
            <v>税込金額</v>
          </cell>
          <cell r="V156" t="str">
            <v>（税込）</v>
          </cell>
          <cell r="W156">
            <v>888250.00000000012</v>
          </cell>
          <cell r="X156">
            <v>0</v>
          </cell>
          <cell r="Y156"/>
          <cell r="Z156">
            <v>45722</v>
          </cell>
        </row>
        <row r="157">
          <cell r="A157">
            <v>154</v>
          </cell>
          <cell r="B157" t="str">
            <v>購入</v>
          </cell>
          <cell r="C157">
            <v>45706</v>
          </cell>
          <cell r="D157" t="str">
            <v>土生川　千珠</v>
          </cell>
          <cell r="E157" t="str">
            <v>土生川Dr</v>
          </cell>
          <cell r="F157" t="str">
            <v>【AMED研究】</v>
          </cell>
          <cell r="G157"/>
          <cell r="H157" t="str">
            <v>今日の診療　病院フルアクセスプラン</v>
          </cell>
          <cell r="I157" t="str">
            <v>－</v>
          </cell>
          <cell r="J157" t="str">
            <v>医学書院</v>
          </cell>
          <cell r="K157">
            <v>1</v>
          </cell>
          <cell r="L157" t="str">
            <v>－</v>
          </cell>
          <cell r="M157" t="str">
            <v>土生川班間接経費として
※病院全体で使用。別紙「南和歌山医療センターで利用している文献検索サービス等」参照。</v>
          </cell>
          <cell r="N157" t="str">
            <v>床）通信費／床）データ通信料</v>
          </cell>
          <cell r="O157" t="str">
            <v>医学書院</v>
          </cell>
          <cell r="P157">
            <v>640200</v>
          </cell>
          <cell r="Q157"/>
          <cell r="R157"/>
          <cell r="S157"/>
          <cell r="T157"/>
          <cell r="U157" t="str">
            <v>税込金額</v>
          </cell>
          <cell r="V157" t="str">
            <v>（税込）</v>
          </cell>
          <cell r="W157">
            <v>640200</v>
          </cell>
          <cell r="X157">
            <v>0</v>
          </cell>
          <cell r="Y157">
            <v>45720</v>
          </cell>
          <cell r="Z157">
            <v>45727</v>
          </cell>
        </row>
        <row r="158">
          <cell r="A158">
            <v>155</v>
          </cell>
          <cell r="B158" t="str">
            <v>購入</v>
          </cell>
          <cell r="C158">
            <v>45707</v>
          </cell>
          <cell r="D158" t="str">
            <v>石井　健次</v>
          </cell>
          <cell r="E158" t="str">
            <v>仲河Dr</v>
          </cell>
          <cell r="F158" t="str">
            <v>受託研究</v>
          </cell>
          <cell r="G158"/>
          <cell r="H158" t="str">
            <v>書籍　ｄAVP・AVMのすべて　他2点</v>
          </cell>
          <cell r="I158"/>
          <cell r="J158"/>
          <cell r="K158">
            <v>1</v>
          </cell>
          <cell r="L158" t="str">
            <v>-</v>
          </cell>
          <cell r="M158" t="str">
            <v>臨床研究業務に必要なため</v>
          </cell>
          <cell r="N158" t="str">
            <v>床）消耗品費</v>
          </cell>
          <cell r="O158" t="str">
            <v>㈱神陵文庫</v>
          </cell>
          <cell r="P158">
            <v>37620</v>
          </cell>
          <cell r="Q158"/>
          <cell r="R158"/>
          <cell r="S158"/>
          <cell r="T158"/>
          <cell r="U158" t="str">
            <v>税込金額</v>
          </cell>
          <cell r="V158" t="str">
            <v>（税込）</v>
          </cell>
          <cell r="W158">
            <v>37620</v>
          </cell>
          <cell r="X158">
            <v>0</v>
          </cell>
          <cell r="Y158">
            <v>45708</v>
          </cell>
          <cell r="Z158">
            <v>45719</v>
          </cell>
        </row>
        <row r="159">
          <cell r="A159">
            <v>156</v>
          </cell>
          <cell r="B159" t="str">
            <v>施行</v>
          </cell>
          <cell r="C159">
            <v>45685</v>
          </cell>
          <cell r="D159" t="str">
            <v>北市　正則</v>
          </cell>
          <cell r="E159"/>
          <cell r="F159" t="str">
            <v>施設管理費</v>
          </cell>
          <cell r="G159"/>
          <cell r="H159" t="str">
            <v>文献複写料の支払い</v>
          </cell>
          <cell r="I159"/>
          <cell r="J159" t="str">
            <v>－</v>
          </cell>
          <cell r="K159">
            <v>1</v>
          </cell>
          <cell r="L159" t="str">
            <v>－</v>
          </cell>
          <cell r="M159" t="str">
            <v>臨床研究業務に必要なため</v>
          </cell>
          <cell r="N159" t="str">
            <v>床）雑費</v>
          </cell>
          <cell r="O159" t="str">
            <v>文献情報センター</v>
          </cell>
          <cell r="P159">
            <v>350</v>
          </cell>
          <cell r="Q159"/>
          <cell r="R159"/>
          <cell r="S159"/>
          <cell r="T159"/>
          <cell r="U159" t="str">
            <v>不課税</v>
          </cell>
          <cell r="V159" t="str">
            <v>不課税</v>
          </cell>
          <cell r="W159">
            <v>350</v>
          </cell>
          <cell r="X159">
            <v>0</v>
          </cell>
          <cell r="Y159">
            <v>45700</v>
          </cell>
          <cell r="Z159">
            <v>45708</v>
          </cell>
        </row>
        <row r="160">
          <cell r="A160">
            <v>157</v>
          </cell>
          <cell r="B160" t="str">
            <v>立替申請</v>
          </cell>
          <cell r="C160">
            <v>45714</v>
          </cell>
          <cell r="D160" t="str">
            <v>仲河　恒志</v>
          </cell>
          <cell r="E160" t="str">
            <v>仲河Dr</v>
          </cell>
          <cell r="F160" t="str">
            <v>受託研究</v>
          </cell>
          <cell r="G160"/>
          <cell r="H160" t="str">
            <v>The 3rd UTOPIA for CVD　参加費</v>
          </cell>
          <cell r="I160"/>
          <cell r="J160"/>
          <cell r="K160">
            <v>1</v>
          </cell>
          <cell r="L160">
            <v>5000</v>
          </cell>
          <cell r="M160" t="str">
            <v>臨床研究業務に必要なため</v>
          </cell>
          <cell r="N160" t="str">
            <v>床）雑費</v>
          </cell>
          <cell r="O160" t="str">
            <v>The 3rd UTOPIA for CVD</v>
          </cell>
          <cell r="P160">
            <v>5000</v>
          </cell>
          <cell r="Q160"/>
          <cell r="R160"/>
          <cell r="S160"/>
          <cell r="T160"/>
          <cell r="U160" t="str">
            <v>税込金額</v>
          </cell>
          <cell r="V160" t="str">
            <v>（税込）</v>
          </cell>
          <cell r="W160">
            <v>5000</v>
          </cell>
          <cell r="X160">
            <v>0</v>
          </cell>
          <cell r="Y160" t="str">
            <v>-</v>
          </cell>
          <cell r="Z160">
            <v>45694</v>
          </cell>
        </row>
        <row r="161">
          <cell r="A161">
            <v>158</v>
          </cell>
          <cell r="B161" t="str">
            <v>購入</v>
          </cell>
          <cell r="C161">
            <v>45715</v>
          </cell>
          <cell r="D161" t="str">
            <v>伊藤　雅矩</v>
          </cell>
          <cell r="E161" t="str">
            <v>仲河Dr</v>
          </cell>
          <cell r="F161" t="str">
            <v>受託研究</v>
          </cell>
          <cell r="G161"/>
          <cell r="H161" t="str">
            <v>ADEGG　防護衣 ハーフコート　他５点</v>
          </cell>
          <cell r="I161" t="str">
            <v>－</v>
          </cell>
          <cell r="J161" t="str">
            <v>－</v>
          </cell>
          <cell r="K161">
            <v>1</v>
          </cell>
          <cell r="L161">
            <v>263900</v>
          </cell>
          <cell r="M161" t="str">
            <v>臨床研究業務に必要なため</v>
          </cell>
          <cell r="N161" t="str">
            <v>床）研究用消耗器具備品費</v>
          </cell>
          <cell r="O161" t="str">
            <v>㈱大黒</v>
          </cell>
          <cell r="P161">
            <v>220300</v>
          </cell>
          <cell r="Q161"/>
          <cell r="R161"/>
          <cell r="S161"/>
          <cell r="T161"/>
          <cell r="U161" t="str">
            <v>税込金額</v>
          </cell>
          <cell r="V161" t="str">
            <v>（税込）</v>
          </cell>
          <cell r="W161">
            <v>220300</v>
          </cell>
          <cell r="X161">
            <v>0</v>
          </cell>
          <cell r="Y161">
            <v>45720</v>
          </cell>
          <cell r="Z161">
            <v>45832</v>
          </cell>
        </row>
        <row r="162">
          <cell r="A162">
            <v>159</v>
          </cell>
          <cell r="B162" t="str">
            <v>立替申請</v>
          </cell>
          <cell r="C162">
            <v>45716</v>
          </cell>
          <cell r="D162" t="str">
            <v>和田　順也</v>
          </cell>
          <cell r="E162" t="str">
            <v>土生川Dr</v>
          </cell>
          <cell r="F162" t="str">
            <v>【AMED研究】</v>
          </cell>
          <cell r="G162"/>
          <cell r="H162" t="str">
            <v>【AMED研究】プライマリケア医向け「解説版こころの学校健診診療マニュアル」（75冊×２）　宅配郵送料</v>
          </cell>
          <cell r="I162"/>
          <cell r="J162"/>
          <cell r="K162">
            <v>2</v>
          </cell>
          <cell r="L162"/>
          <cell r="M162" t="str">
            <v>本日着払いで郵送されてきたため</v>
          </cell>
          <cell r="N162" t="str">
            <v>床）郵送料</v>
          </cell>
          <cell r="O162" t="str">
            <v>ヤマト運輸㈱田辺新庄</v>
          </cell>
          <cell r="P162">
            <v>1850</v>
          </cell>
          <cell r="Q162"/>
          <cell r="R162"/>
          <cell r="S162"/>
          <cell r="T162"/>
          <cell r="U162" t="str">
            <v>税込金額</v>
          </cell>
          <cell r="V162" t="str">
            <v>（税込）</v>
          </cell>
          <cell r="W162">
            <v>3700</v>
          </cell>
          <cell r="X162"/>
          <cell r="Y162" t="str">
            <v>-</v>
          </cell>
          <cell r="Z162">
            <v>45716</v>
          </cell>
        </row>
        <row r="163">
          <cell r="A163">
            <v>160</v>
          </cell>
          <cell r="B163" t="str">
            <v>購入</v>
          </cell>
          <cell r="C163">
            <v>45716</v>
          </cell>
          <cell r="D163" t="str">
            <v>西林　宏起</v>
          </cell>
          <cell r="E163"/>
          <cell r="F163" t="str">
            <v>施設管理費</v>
          </cell>
          <cell r="G163"/>
          <cell r="H163" t="str">
            <v>焼き菓子詰め合わせ（令和7年3月3日開催倫理委員会外部委員用）</v>
          </cell>
          <cell r="I163" t="str">
            <v>－</v>
          </cell>
          <cell r="J163" t="str">
            <v>－</v>
          </cell>
          <cell r="K163">
            <v>1</v>
          </cell>
          <cell r="L163">
            <v>2160</v>
          </cell>
          <cell r="M163" t="str">
            <v>令和7年3月3日開催の倫理委員会において外部委員に贈呈するため</v>
          </cell>
          <cell r="N163" t="str">
            <v>床）雑費</v>
          </cell>
          <cell r="O163" t="str">
            <v>有限会社マリブ</v>
          </cell>
          <cell r="P163">
            <v>2160</v>
          </cell>
          <cell r="Q163"/>
          <cell r="R163"/>
          <cell r="S163"/>
          <cell r="T163"/>
          <cell r="U163" t="str">
            <v>税込金額</v>
          </cell>
          <cell r="V163" t="str">
            <v>（税込）</v>
          </cell>
          <cell r="W163">
            <v>2160</v>
          </cell>
          <cell r="X163"/>
          <cell r="Y163" t="str">
            <v>-</v>
          </cell>
          <cell r="Z163">
            <v>45716</v>
          </cell>
        </row>
        <row r="164">
          <cell r="A164">
            <v>161</v>
          </cell>
          <cell r="B164" t="str">
            <v>購入</v>
          </cell>
          <cell r="C164">
            <v>45719</v>
          </cell>
          <cell r="D164" t="str">
            <v>伊藤　雅矩</v>
          </cell>
          <cell r="E164" t="str">
            <v>仲河Dr</v>
          </cell>
          <cell r="F164" t="str">
            <v>受託研究</v>
          </cell>
          <cell r="G164"/>
          <cell r="H164" t="str">
            <v>上山.谷川式剝離ベラ　1.5×2mm,185mm　他２点</v>
          </cell>
          <cell r="I164"/>
          <cell r="J164"/>
          <cell r="K164">
            <v>1</v>
          </cell>
          <cell r="L164"/>
          <cell r="M164" t="str">
            <v>臨床研究業務に必要なため</v>
          </cell>
          <cell r="N164" t="str">
            <v>床）研究用消耗器具備品費</v>
          </cell>
          <cell r="O164" t="str">
            <v>㈱大黒</v>
          </cell>
          <cell r="P164">
            <v>124300</v>
          </cell>
          <cell r="Q164"/>
          <cell r="R164"/>
          <cell r="S164"/>
          <cell r="T164"/>
          <cell r="U164" t="str">
            <v>税込金額</v>
          </cell>
          <cell r="V164" t="str">
            <v>（税込）</v>
          </cell>
          <cell r="W164">
            <v>124300</v>
          </cell>
          <cell r="X164"/>
          <cell r="Y164">
            <v>45721</v>
          </cell>
          <cell r="Z164">
            <v>45733</v>
          </cell>
        </row>
        <row r="165">
          <cell r="A165">
            <v>162</v>
          </cell>
          <cell r="B165" t="str">
            <v>施行</v>
          </cell>
          <cell r="C165">
            <v>45719</v>
          </cell>
          <cell r="D165" t="str">
            <v>治験管理室</v>
          </cell>
          <cell r="E165" t="str">
            <v>CRC経費</v>
          </cell>
          <cell r="F165" t="str">
            <v>受託研究</v>
          </cell>
          <cell r="G165"/>
          <cell r="H165" t="str">
            <v>超低温フリーザ用温度計校正　３台分</v>
          </cell>
          <cell r="I165"/>
          <cell r="J165"/>
          <cell r="K165">
            <v>1</v>
          </cell>
          <cell r="L165"/>
          <cell r="M165" t="str">
            <v>臨床研究業務に必要なため</v>
          </cell>
          <cell r="N165" t="str">
            <v>床）修繕費</v>
          </cell>
          <cell r="O165" t="str">
            <v>㈱大黒</v>
          </cell>
          <cell r="P165">
            <v>74800</v>
          </cell>
          <cell r="Q165"/>
          <cell r="R165"/>
          <cell r="S165"/>
          <cell r="T165"/>
          <cell r="U165" t="str">
            <v>税込金額</v>
          </cell>
          <cell r="V165" t="str">
            <v>（税込）</v>
          </cell>
          <cell r="W165">
            <v>74800</v>
          </cell>
          <cell r="X165"/>
          <cell r="Y165">
            <v>45742</v>
          </cell>
          <cell r="Z165"/>
        </row>
        <row r="166">
          <cell r="A166">
            <v>163</v>
          </cell>
          <cell r="B166" t="str">
            <v>購入</v>
          </cell>
          <cell r="C166">
            <v>45721</v>
          </cell>
          <cell r="D166" t="str">
            <v>治験管理室</v>
          </cell>
          <cell r="E166" t="str">
            <v>橋爪Dr</v>
          </cell>
          <cell r="F166" t="str">
            <v>受託研究</v>
          </cell>
          <cell r="G166"/>
          <cell r="H166" t="str">
            <v>上腕式自動血圧計　他２点</v>
          </cell>
          <cell r="I166"/>
          <cell r="J166"/>
          <cell r="K166">
            <v>1</v>
          </cell>
          <cell r="L166">
            <v>72000</v>
          </cell>
          <cell r="M166" t="str">
            <v>新規CKD（BaxDuo-Pacific試験）治験（2025年度開始予定、橋爪先生受託）にて必要なため</v>
          </cell>
          <cell r="N166" t="str">
            <v>床）研究用消耗器具備品費</v>
          </cell>
          <cell r="O166" t="str">
            <v>㈱大黒</v>
          </cell>
          <cell r="P166">
            <v>57970</v>
          </cell>
          <cell r="Q166"/>
          <cell r="R166"/>
          <cell r="S166"/>
          <cell r="T166"/>
          <cell r="U166" t="str">
            <v>税込金額</v>
          </cell>
          <cell r="V166" t="str">
            <v>（税込）</v>
          </cell>
          <cell r="W166">
            <v>57970</v>
          </cell>
          <cell r="X166"/>
          <cell r="Y166">
            <v>45722</v>
          </cell>
          <cell r="Z166">
            <v>45728</v>
          </cell>
        </row>
        <row r="167">
          <cell r="A167">
            <v>164</v>
          </cell>
          <cell r="B167" t="str">
            <v>施行</v>
          </cell>
          <cell r="C167">
            <v>45721</v>
          </cell>
          <cell r="D167" t="str">
            <v>土生川　千珠</v>
          </cell>
          <cell r="E167" t="str">
            <v>土生川Dr</v>
          </cell>
          <cell r="F167" t="str">
            <v>オムロン共同研究</v>
          </cell>
          <cell r="G167"/>
          <cell r="H167" t="str">
            <v>日本小児科学会　小児科専門医の資格更新手数料</v>
          </cell>
          <cell r="I167"/>
          <cell r="J167"/>
          <cell r="K167">
            <v>1</v>
          </cell>
          <cell r="L167"/>
          <cell r="M167" t="str">
            <v>小児科専門医の資格更新審査の更新手数料として</v>
          </cell>
          <cell r="N167" t="str">
            <v>床）雑費</v>
          </cell>
          <cell r="O167" t="str">
            <v>日本小児科学会専門医</v>
          </cell>
          <cell r="P167">
            <v>20000</v>
          </cell>
          <cell r="Q167"/>
          <cell r="R167"/>
          <cell r="S167"/>
          <cell r="T167"/>
          <cell r="U167" t="str">
            <v>税込金額</v>
          </cell>
          <cell r="V167" t="str">
            <v>（税込）</v>
          </cell>
          <cell r="W167">
            <v>20000</v>
          </cell>
          <cell r="X167"/>
          <cell r="Y167" t="str">
            <v>-</v>
          </cell>
          <cell r="Z167">
            <v>45726</v>
          </cell>
        </row>
        <row r="168">
          <cell r="A168">
            <v>165</v>
          </cell>
          <cell r="B168" t="str">
            <v>施行</v>
          </cell>
          <cell r="C168">
            <v>45726</v>
          </cell>
          <cell r="D168" t="str">
            <v>泉　　鉉吉</v>
          </cell>
          <cell r="E168" t="str">
            <v>泉Dr</v>
          </cell>
          <cell r="F168" t="str">
            <v>受託研究</v>
          </cell>
          <cell r="G168"/>
          <cell r="H168" t="str">
            <v>日本小児神経学会 2025年度会費</v>
          </cell>
          <cell r="I168" t="str">
            <v>－</v>
          </cell>
          <cell r="J168" t="str">
            <v>－</v>
          </cell>
          <cell r="K168">
            <v>1</v>
          </cell>
          <cell r="L168">
            <v>15000</v>
          </cell>
          <cell r="M168" t="str">
            <v>2025年度年会費として(2025年4月～2026年3月）
振込手数料203円（内消費税18円）</v>
          </cell>
          <cell r="N168" t="str">
            <v>床）雑費</v>
          </cell>
          <cell r="O168" t="str">
            <v>日本小児神経学会</v>
          </cell>
          <cell r="P168">
            <v>15000</v>
          </cell>
          <cell r="Q168"/>
          <cell r="R168"/>
          <cell r="S168"/>
          <cell r="T168"/>
          <cell r="U168" t="str">
            <v>不課税</v>
          </cell>
          <cell r="V168" t="str">
            <v>不課税</v>
          </cell>
          <cell r="W168">
            <v>15000</v>
          </cell>
          <cell r="X168"/>
          <cell r="Y168" t="str">
            <v>-</v>
          </cell>
          <cell r="Z168">
            <v>45744</v>
          </cell>
        </row>
        <row r="169">
          <cell r="A169">
            <v>166</v>
          </cell>
          <cell r="B169" t="str">
            <v>購入</v>
          </cell>
          <cell r="C169">
            <v>45729</v>
          </cell>
          <cell r="D169" t="str">
            <v>倫理委員会</v>
          </cell>
          <cell r="E169" t="str">
            <v>臨床研究部管理費研究費</v>
          </cell>
          <cell r="F169"/>
          <cell r="G169"/>
          <cell r="H169" t="str">
            <v>お茶</v>
          </cell>
          <cell r="I169"/>
          <cell r="J169"/>
          <cell r="K169">
            <v>3</v>
          </cell>
          <cell r="L169">
            <v>447</v>
          </cell>
          <cell r="M169" t="str">
            <v>3月3日開催の倫理委員会外部委員用</v>
          </cell>
          <cell r="N169" t="str">
            <v>床）雑費</v>
          </cell>
          <cell r="O169" t="str">
            <v>株式会社光洋</v>
          </cell>
          <cell r="P169">
            <v>149</v>
          </cell>
          <cell r="Q169"/>
          <cell r="R169"/>
          <cell r="S169"/>
          <cell r="T169"/>
          <cell r="U169" t="str">
            <v>税込金額</v>
          </cell>
          <cell r="V169" t="str">
            <v>（税込）</v>
          </cell>
          <cell r="W169">
            <v>447</v>
          </cell>
          <cell r="X169"/>
          <cell r="Y169" t="str">
            <v>-</v>
          </cell>
          <cell r="Z169">
            <v>45719</v>
          </cell>
        </row>
        <row r="170">
          <cell r="A170">
            <v>167</v>
          </cell>
          <cell r="B170" t="str">
            <v>購入</v>
          </cell>
          <cell r="C170">
            <v>45729</v>
          </cell>
          <cell r="D170" t="str">
            <v>治験管理室</v>
          </cell>
          <cell r="E170" t="str">
            <v>臨床研究部管理費研究費</v>
          </cell>
          <cell r="F170"/>
          <cell r="G170"/>
          <cell r="H170" t="str">
            <v>お茶</v>
          </cell>
          <cell r="I170"/>
          <cell r="J170"/>
          <cell r="K170">
            <v>1</v>
          </cell>
          <cell r="L170">
            <v>108</v>
          </cell>
          <cell r="M170" t="str">
            <v>3月3日開催の治験審査委員会外部委員用</v>
          </cell>
          <cell r="N170" t="str">
            <v>床）雑費</v>
          </cell>
          <cell r="O170" t="str">
            <v>株式会社光洋</v>
          </cell>
          <cell r="P170">
            <v>108</v>
          </cell>
          <cell r="Q170"/>
          <cell r="R170"/>
          <cell r="S170"/>
          <cell r="T170"/>
          <cell r="U170" t="str">
            <v>税込金額</v>
          </cell>
          <cell r="V170" t="str">
            <v>（税込）</v>
          </cell>
          <cell r="W170">
            <v>108</v>
          </cell>
          <cell r="X170"/>
          <cell r="Y170" t="str">
            <v>-</v>
          </cell>
          <cell r="Z170">
            <v>45719</v>
          </cell>
        </row>
        <row r="171">
          <cell r="A171">
            <v>168</v>
          </cell>
          <cell r="B171" t="str">
            <v>施行</v>
          </cell>
          <cell r="C171">
            <v>45730</v>
          </cell>
          <cell r="D171" t="str">
            <v>河部　彩香</v>
          </cell>
          <cell r="E171"/>
          <cell r="F171" t="str">
            <v>施設管理費</v>
          </cell>
          <cell r="G171"/>
          <cell r="H171" t="str">
            <v>文献複写料の支払い</v>
          </cell>
          <cell r="I171"/>
          <cell r="J171"/>
          <cell r="K171">
            <v>1</v>
          </cell>
          <cell r="L171" t="str">
            <v>－</v>
          </cell>
          <cell r="M171" t="str">
            <v>臨床研究業務に必要なため</v>
          </cell>
          <cell r="N171" t="str">
            <v>床）雑費</v>
          </cell>
          <cell r="O171" t="str">
            <v>文献情報センター</v>
          </cell>
          <cell r="P171">
            <v>290</v>
          </cell>
          <cell r="Q171"/>
          <cell r="R171"/>
          <cell r="S171"/>
          <cell r="T171"/>
          <cell r="U171" t="str">
            <v>不課税</v>
          </cell>
          <cell r="V171" t="str">
            <v>不課税</v>
          </cell>
          <cell r="W171">
            <v>290</v>
          </cell>
          <cell r="X171"/>
          <cell r="Y171">
            <v>45720</v>
          </cell>
          <cell r="Z171">
            <v>45730</v>
          </cell>
        </row>
        <row r="172">
          <cell r="A172">
            <v>169</v>
          </cell>
          <cell r="B172" t="str">
            <v>購入</v>
          </cell>
          <cell r="C172">
            <v>45730</v>
          </cell>
          <cell r="D172" t="str">
            <v>中島　翔太</v>
          </cell>
          <cell r="E172" t="str">
            <v>仲河Dr</v>
          </cell>
          <cell r="F172" t="str">
            <v>受託研究</v>
          </cell>
          <cell r="G172"/>
          <cell r="H172" t="str">
            <v>LaCie　ポータブルハードディスク　5TB</v>
          </cell>
          <cell r="I172" t="str">
            <v>STJJ5000400</v>
          </cell>
          <cell r="J172"/>
          <cell r="K172">
            <v>1</v>
          </cell>
          <cell r="L172" t="str">
            <v>－</v>
          </cell>
          <cell r="M172" t="str">
            <v>臨床研究業務に必要なため</v>
          </cell>
          <cell r="N172" t="str">
            <v>床）消耗器具備品費</v>
          </cell>
          <cell r="O172" t="str">
            <v>金與</v>
          </cell>
          <cell r="P172">
            <v>39380</v>
          </cell>
          <cell r="Q172"/>
          <cell r="R172"/>
          <cell r="S172"/>
          <cell r="T172"/>
          <cell r="U172" t="str">
            <v>税込金額</v>
          </cell>
          <cell r="V172" t="str">
            <v>（税込）</v>
          </cell>
          <cell r="W172">
            <v>39380</v>
          </cell>
          <cell r="X172"/>
          <cell r="Y172">
            <v>45735</v>
          </cell>
          <cell r="Z172">
            <v>45742</v>
          </cell>
        </row>
        <row r="173">
          <cell r="A173">
            <v>170</v>
          </cell>
          <cell r="B173" t="str">
            <v>購入</v>
          </cell>
          <cell r="C173">
            <v>45733</v>
          </cell>
          <cell r="D173" t="str">
            <v>中島　翔太</v>
          </cell>
          <cell r="E173" t="str">
            <v>仲河Dr</v>
          </cell>
          <cell r="F173" t="str">
            <v>受託研究</v>
          </cell>
          <cell r="G173"/>
          <cell r="H173" t="str">
            <v>書籍　とにかく基礎から固める脊椎の画像診断　他26点（中島Dr.）</v>
          </cell>
          <cell r="I173" t="str">
            <v>－</v>
          </cell>
          <cell r="J173" t="str">
            <v>－</v>
          </cell>
          <cell r="K173">
            <v>1</v>
          </cell>
          <cell r="L173" t="str">
            <v>－</v>
          </cell>
          <cell r="M173" t="str">
            <v>臨床研究業務に必要なため</v>
          </cell>
          <cell r="N173" t="str">
            <v>床）消耗品費</v>
          </cell>
          <cell r="O173" t="str">
            <v>㈱神陵文庫</v>
          </cell>
          <cell r="P173">
            <v>298584</v>
          </cell>
          <cell r="Q173"/>
          <cell r="R173"/>
          <cell r="S173"/>
          <cell r="T173"/>
          <cell r="U173" t="str">
            <v>税込金額</v>
          </cell>
          <cell r="V173" t="str">
            <v>（税込）</v>
          </cell>
          <cell r="W173">
            <v>298584</v>
          </cell>
          <cell r="X173"/>
          <cell r="Y173">
            <v>45735</v>
          </cell>
          <cell r="Z173">
            <v>45747</v>
          </cell>
        </row>
        <row r="174">
          <cell r="A174">
            <v>171</v>
          </cell>
          <cell r="B174" t="str">
            <v>施行</v>
          </cell>
          <cell r="C174">
            <v>45734</v>
          </cell>
          <cell r="D174" t="str">
            <v>石井　健次</v>
          </cell>
          <cell r="E174"/>
          <cell r="F174" t="str">
            <v>施設管理費</v>
          </cell>
          <cell r="G174"/>
          <cell r="H174" t="str">
            <v>文献複写料の支払い</v>
          </cell>
          <cell r="I174"/>
          <cell r="J174"/>
          <cell r="K174">
            <v>1</v>
          </cell>
          <cell r="L174" t="str">
            <v>－</v>
          </cell>
          <cell r="M174" t="str">
            <v>臨床研究業務に必要なため</v>
          </cell>
          <cell r="N174" t="str">
            <v>床）雑費</v>
          </cell>
          <cell r="O174" t="str">
            <v>文献情報センター</v>
          </cell>
          <cell r="P174">
            <v>460</v>
          </cell>
          <cell r="Q174"/>
          <cell r="R174"/>
          <cell r="S174"/>
          <cell r="T174"/>
          <cell r="U174" t="str">
            <v>不課税</v>
          </cell>
          <cell r="V174" t="str">
            <v>不課税</v>
          </cell>
          <cell r="W174">
            <v>460</v>
          </cell>
          <cell r="X174"/>
          <cell r="Y174">
            <v>45726</v>
          </cell>
          <cell r="Z174">
            <v>45734</v>
          </cell>
        </row>
        <row r="175">
          <cell r="A175">
            <v>172</v>
          </cell>
          <cell r="B175" t="str">
            <v>施行</v>
          </cell>
          <cell r="C175">
            <v>45751</v>
          </cell>
          <cell r="D175" t="str">
            <v>北市　正則</v>
          </cell>
          <cell r="E175"/>
          <cell r="F175" t="str">
            <v>施設管理費</v>
          </cell>
          <cell r="G175"/>
          <cell r="H175" t="str">
            <v>文献複写料の支払い</v>
          </cell>
          <cell r="I175"/>
          <cell r="J175"/>
          <cell r="K175">
            <v>1</v>
          </cell>
          <cell r="L175" t="str">
            <v>－</v>
          </cell>
          <cell r="M175" t="str">
            <v>臨床研究業務に必要なため</v>
          </cell>
          <cell r="N175" t="str">
            <v>床）雑費</v>
          </cell>
          <cell r="O175" t="str">
            <v>文献情報センター</v>
          </cell>
          <cell r="P175">
            <v>110</v>
          </cell>
          <cell r="Q175"/>
          <cell r="R175"/>
          <cell r="S175"/>
          <cell r="T175"/>
          <cell r="U175" t="str">
            <v>不課税</v>
          </cell>
          <cell r="V175" t="str">
            <v>不課税</v>
          </cell>
          <cell r="W175">
            <v>110</v>
          </cell>
          <cell r="X175"/>
          <cell r="Y175">
            <v>45744</v>
          </cell>
          <cell r="Z175">
            <v>45751</v>
          </cell>
        </row>
        <row r="176">
          <cell r="A176">
            <v>173</v>
          </cell>
          <cell r="B176" t="str">
            <v>施行</v>
          </cell>
          <cell r="C176">
            <v>45755</v>
          </cell>
          <cell r="D176" t="str">
            <v>土生川　千珠</v>
          </cell>
          <cell r="E176" t="str">
            <v>土生川Dr</v>
          </cell>
          <cell r="F176" t="str">
            <v>オムロン共同研究</v>
          </cell>
          <cell r="G176"/>
          <cell r="H176" t="str">
            <v>日本小児科学会雑誌掲載料</v>
          </cell>
          <cell r="I176"/>
          <cell r="J176"/>
          <cell r="K176">
            <v>1</v>
          </cell>
          <cell r="L176"/>
          <cell r="M176" t="str">
            <v>日本小児科学会雑誌　129巻7号掲載予定
論文名：学校健康診断のための心身健康調査票</v>
          </cell>
          <cell r="N176" t="str">
            <v>床）雑費</v>
          </cell>
          <cell r="O176" t="str">
            <v>日本小児科学会</v>
          </cell>
          <cell r="P176">
            <v>46500</v>
          </cell>
          <cell r="Q176"/>
          <cell r="R176"/>
          <cell r="S176"/>
          <cell r="T176"/>
          <cell r="U176" t="str">
            <v>税込金額</v>
          </cell>
          <cell r="V176" t="str">
            <v>（税込）</v>
          </cell>
          <cell r="W176">
            <v>46500</v>
          </cell>
          <cell r="X176"/>
          <cell r="Y176" t="str">
            <v>-</v>
          </cell>
          <cell r="Z176">
            <v>45758</v>
          </cell>
        </row>
        <row r="177">
          <cell r="A177">
            <v>174</v>
          </cell>
          <cell r="B177" t="str">
            <v>施行</v>
          </cell>
          <cell r="C177">
            <v>45755</v>
          </cell>
          <cell r="D177" t="str">
            <v>土生川　千珠</v>
          </cell>
          <cell r="E177" t="str">
            <v>土生川Dr</v>
          </cell>
          <cell r="F177" t="str">
            <v>オムロン共同研究</v>
          </cell>
          <cell r="G177"/>
          <cell r="H177" t="str">
            <v>2025年度　日本心身医学会年会費</v>
          </cell>
          <cell r="I177"/>
          <cell r="J177"/>
          <cell r="K177">
            <v>1</v>
          </cell>
          <cell r="L177">
            <v>14000</v>
          </cell>
          <cell r="M177" t="str">
            <v>2025年度年会費として</v>
          </cell>
          <cell r="N177" t="str">
            <v>床）雑費</v>
          </cell>
          <cell r="O177" t="str">
            <v>日本心身医学会</v>
          </cell>
          <cell r="P177">
            <v>14000</v>
          </cell>
          <cell r="Q177"/>
          <cell r="R177"/>
          <cell r="S177"/>
          <cell r="T177"/>
          <cell r="U177" t="str">
            <v>不課税</v>
          </cell>
          <cell r="V177" t="str">
            <v>不課税</v>
          </cell>
          <cell r="W177">
            <v>14000</v>
          </cell>
          <cell r="X177"/>
          <cell r="Y177" t="str">
            <v>-</v>
          </cell>
          <cell r="Z177">
            <v>45758</v>
          </cell>
        </row>
        <row r="178">
          <cell r="A178">
            <v>175</v>
          </cell>
          <cell r="B178" t="str">
            <v>購入</v>
          </cell>
          <cell r="C178">
            <v>45756</v>
          </cell>
          <cell r="D178" t="str">
            <v>治験管理室</v>
          </cell>
          <cell r="E178"/>
          <cell r="F178" t="str">
            <v>施設管理費</v>
          </cell>
          <cell r="G178"/>
          <cell r="H178" t="str">
            <v>治験主任　大倉久敬　名刺 　100枚</v>
          </cell>
          <cell r="I178"/>
          <cell r="J178"/>
          <cell r="K178">
            <v>1</v>
          </cell>
          <cell r="L178">
            <v>4620</v>
          </cell>
          <cell r="M178" t="str">
            <v>臨床研究業務に必要なため</v>
          </cell>
          <cell r="N178" t="str">
            <v>床）消耗品費</v>
          </cell>
          <cell r="O178" t="str">
            <v>金與</v>
          </cell>
          <cell r="P178">
            <v>4620</v>
          </cell>
          <cell r="Q178"/>
          <cell r="R178"/>
          <cell r="S178"/>
          <cell r="T178"/>
          <cell r="U178" t="str">
            <v>税込金額</v>
          </cell>
          <cell r="V178" t="str">
            <v>（税込）</v>
          </cell>
          <cell r="W178">
            <v>4620</v>
          </cell>
          <cell r="X178"/>
          <cell r="Y178">
            <v>45756</v>
          </cell>
          <cell r="Z178">
            <v>45763</v>
          </cell>
        </row>
        <row r="179">
          <cell r="A179">
            <v>176</v>
          </cell>
          <cell r="B179" t="str">
            <v>購入</v>
          </cell>
          <cell r="C179">
            <v>45756</v>
          </cell>
          <cell r="D179" t="str">
            <v>治験管理室</v>
          </cell>
          <cell r="E179" t="str">
            <v>CRC経費</v>
          </cell>
          <cell r="F179" t="str">
            <v>受託研究</v>
          </cell>
          <cell r="G179"/>
          <cell r="H179" t="str">
            <v>LION　デスクラック</v>
          </cell>
          <cell r="I179" t="str">
            <v>LFW-600</v>
          </cell>
          <cell r="J179" t="str">
            <v>LION　</v>
          </cell>
          <cell r="K179">
            <v>1</v>
          </cell>
          <cell r="L179">
            <v>31900</v>
          </cell>
          <cell r="M179" t="str">
            <v>臨床研究業務に必要なため</v>
          </cell>
          <cell r="N179" t="str">
            <v>床）消耗器具備品費</v>
          </cell>
          <cell r="O179" t="str">
            <v>金與</v>
          </cell>
          <cell r="P179">
            <v>30580</v>
          </cell>
          <cell r="Q179"/>
          <cell r="R179"/>
          <cell r="S179"/>
          <cell r="T179"/>
          <cell r="U179" t="str">
            <v>税込金額</v>
          </cell>
          <cell r="V179" t="str">
            <v>（税込）</v>
          </cell>
          <cell r="W179">
            <v>30580</v>
          </cell>
          <cell r="X179"/>
          <cell r="Y179">
            <v>45756</v>
          </cell>
          <cell r="Z179">
            <v>45778</v>
          </cell>
        </row>
        <row r="180">
          <cell r="A180">
            <v>177</v>
          </cell>
          <cell r="B180" t="str">
            <v>施行</v>
          </cell>
          <cell r="C180">
            <v>45762</v>
          </cell>
          <cell r="D180" t="str">
            <v>北市　正則</v>
          </cell>
          <cell r="E180"/>
          <cell r="F180" t="str">
            <v>施設管理費</v>
          </cell>
          <cell r="G180"/>
          <cell r="H180" t="str">
            <v>文献複写料の支払い</v>
          </cell>
          <cell r="I180"/>
          <cell r="J180"/>
          <cell r="K180">
            <v>1</v>
          </cell>
          <cell r="L180" t="str">
            <v>－</v>
          </cell>
          <cell r="M180" t="str">
            <v>臨床研究業務に必要なため</v>
          </cell>
          <cell r="N180" t="str">
            <v>床）雑費</v>
          </cell>
          <cell r="O180" t="str">
            <v>文献情報センター</v>
          </cell>
          <cell r="P180">
            <v>640</v>
          </cell>
          <cell r="Q180"/>
          <cell r="R180"/>
          <cell r="S180"/>
          <cell r="T180"/>
          <cell r="U180" t="str">
            <v>不課税</v>
          </cell>
          <cell r="V180" t="str">
            <v>不課税</v>
          </cell>
          <cell r="W180">
            <v>640</v>
          </cell>
          <cell r="X180"/>
          <cell r="Y180">
            <v>45754</v>
          </cell>
          <cell r="Z180">
            <v>45762</v>
          </cell>
        </row>
        <row r="181">
          <cell r="A181">
            <v>178</v>
          </cell>
          <cell r="B181" t="str">
            <v>施行</v>
          </cell>
          <cell r="C181">
            <v>45762</v>
          </cell>
          <cell r="D181" t="str">
            <v>土生川　千珠</v>
          </cell>
          <cell r="E181" t="str">
            <v>土生川Dr</v>
          </cell>
          <cell r="F181" t="str">
            <v>オムロン共同研究</v>
          </cell>
          <cell r="G181"/>
          <cell r="H181" t="str">
            <v>日本小児科医会年会費</v>
          </cell>
          <cell r="I181"/>
          <cell r="J181"/>
          <cell r="K181">
            <v>1</v>
          </cell>
          <cell r="L181"/>
          <cell r="M181" t="str">
            <v>2025年度年会費として</v>
          </cell>
          <cell r="N181" t="str">
            <v>床）雑費</v>
          </cell>
          <cell r="O181" t="str">
            <v>日本小児科医会</v>
          </cell>
          <cell r="P181">
            <v>8000</v>
          </cell>
          <cell r="Q181"/>
          <cell r="R181"/>
          <cell r="S181"/>
          <cell r="T181"/>
          <cell r="U181" t="str">
            <v>不課税</v>
          </cell>
          <cell r="V181" t="str">
            <v>不課税</v>
          </cell>
          <cell r="W181">
            <v>8000</v>
          </cell>
          <cell r="X181"/>
          <cell r="Y181" t="str">
            <v>-</v>
          </cell>
          <cell r="Z181">
            <v>45775</v>
          </cell>
        </row>
        <row r="182">
          <cell r="A182">
            <v>179</v>
          </cell>
          <cell r="B182" t="str">
            <v>購入</v>
          </cell>
          <cell r="C182">
            <v>45763</v>
          </cell>
          <cell r="D182" t="str">
            <v>治験管理室</v>
          </cell>
          <cell r="E182" t="str">
            <v>臨床研究部管理費研究費</v>
          </cell>
          <cell r="F182"/>
          <cell r="G182"/>
          <cell r="H182" t="str">
            <v>お茶</v>
          </cell>
          <cell r="I182"/>
          <cell r="J182"/>
          <cell r="K182">
            <v>1</v>
          </cell>
          <cell r="L182">
            <v>108</v>
          </cell>
          <cell r="M182" t="str">
            <v>4月7日開催の治験審査委員会外部委員用</v>
          </cell>
          <cell r="N182" t="str">
            <v>床）雑費</v>
          </cell>
          <cell r="O182" t="str">
            <v>株式会社光洋</v>
          </cell>
          <cell r="P182">
            <v>108</v>
          </cell>
          <cell r="Q182"/>
          <cell r="R182"/>
          <cell r="S182"/>
          <cell r="T182"/>
          <cell r="U182" t="str">
            <v>税込金額</v>
          </cell>
          <cell r="V182" t="str">
            <v>（税込）</v>
          </cell>
          <cell r="W182">
            <v>108</v>
          </cell>
          <cell r="X182"/>
          <cell r="Y182">
            <v>45754</v>
          </cell>
          <cell r="Z182">
            <v>45754</v>
          </cell>
        </row>
        <row r="183">
          <cell r="A183">
            <v>180</v>
          </cell>
          <cell r="B183" t="str">
            <v>購入</v>
          </cell>
          <cell r="C183">
            <v>45763</v>
          </cell>
          <cell r="D183" t="str">
            <v>治験管理室</v>
          </cell>
          <cell r="E183" t="str">
            <v>CRC経費</v>
          </cell>
          <cell r="F183" t="str">
            <v>受託研究</v>
          </cell>
          <cell r="G183"/>
          <cell r="H183" t="str">
            <v>【ジェラートピケ＆クラシコ】パイピングスクラブトップス</v>
          </cell>
          <cell r="I183" t="str">
            <v>ﾃﾞｨｰﾌﾟﾈｲﾋﾞｰ　Sｻｲｽﾞ</v>
          </cell>
          <cell r="J183" t="str">
            <v>クラシコ株式会社</v>
          </cell>
          <cell r="K183">
            <v>1</v>
          </cell>
          <cell r="L183" t="str">
            <v>－</v>
          </cell>
          <cell r="M183" t="str">
            <v>臨床研究業務に必要なため</v>
          </cell>
          <cell r="N183" t="str">
            <v>床）被服費</v>
          </cell>
          <cell r="O183" t="str">
            <v>クラシコ株式会社</v>
          </cell>
          <cell r="P183">
            <v>10890</v>
          </cell>
          <cell r="Q183"/>
          <cell r="R183"/>
          <cell r="S183"/>
          <cell r="T183"/>
          <cell r="U183" t="str">
            <v>税込金額</v>
          </cell>
          <cell r="V183" t="str">
            <v>（税込）</v>
          </cell>
          <cell r="W183">
            <v>10890</v>
          </cell>
          <cell r="X183"/>
          <cell r="Y183">
            <v>45765</v>
          </cell>
          <cell r="Z183">
            <v>45772</v>
          </cell>
        </row>
        <row r="184">
          <cell r="A184">
            <v>181</v>
          </cell>
          <cell r="B184" t="str">
            <v>購入</v>
          </cell>
          <cell r="C184">
            <v>45763</v>
          </cell>
          <cell r="D184" t="str">
            <v>治験管理室</v>
          </cell>
          <cell r="E184" t="str">
            <v>CRC経費</v>
          </cell>
          <cell r="F184" t="str">
            <v>受託研究</v>
          </cell>
          <cell r="G184"/>
          <cell r="H184" t="str">
            <v>【ジェラートピケ＆クラシコ】パイピングスクラブトップス</v>
          </cell>
          <cell r="I184" t="str">
            <v>ﾃﾞｨｰﾌﾟﾈｲﾋﾞｰ　Lｻｲｽﾞ</v>
          </cell>
          <cell r="J184" t="str">
            <v>クラシコ株式会社</v>
          </cell>
          <cell r="K184">
            <v>2</v>
          </cell>
          <cell r="L184" t="str">
            <v>－</v>
          </cell>
          <cell r="M184" t="str">
            <v>臨床研究業務に必要なため</v>
          </cell>
          <cell r="N184" t="str">
            <v>床）被服費</v>
          </cell>
          <cell r="O184" t="str">
            <v>クラシコ株式会社</v>
          </cell>
          <cell r="P184">
            <v>10890</v>
          </cell>
          <cell r="Q184"/>
          <cell r="R184"/>
          <cell r="S184"/>
          <cell r="T184"/>
          <cell r="U184" t="str">
            <v>税込金額</v>
          </cell>
          <cell r="V184" t="str">
            <v>（税込）</v>
          </cell>
          <cell r="W184">
            <v>21780</v>
          </cell>
          <cell r="X184"/>
          <cell r="Y184">
            <v>45765</v>
          </cell>
          <cell r="Z184">
            <v>45772</v>
          </cell>
        </row>
        <row r="185">
          <cell r="A185">
            <v>182</v>
          </cell>
          <cell r="B185" t="str">
            <v>購入</v>
          </cell>
          <cell r="C185">
            <v>45763</v>
          </cell>
          <cell r="D185" t="str">
            <v>治験管理室</v>
          </cell>
          <cell r="E185" t="str">
            <v>CRC経費</v>
          </cell>
          <cell r="F185" t="str">
            <v>受託研究</v>
          </cell>
          <cell r="G185"/>
          <cell r="H185" t="str">
            <v>【ジェラートピケ＆クラシコ】スクラブテーパードパンツ</v>
          </cell>
          <cell r="I185" t="str">
            <v>ﾃﾞｨｰﾌﾟﾈｲﾋﾞｰ　Sｻｲｽﾞ</v>
          </cell>
          <cell r="J185" t="str">
            <v>クラシコ株式会社</v>
          </cell>
          <cell r="K185">
            <v>2</v>
          </cell>
          <cell r="L185" t="str">
            <v>－</v>
          </cell>
          <cell r="M185" t="str">
            <v>臨床研究業務に必要なため</v>
          </cell>
          <cell r="N185" t="str">
            <v>床）被服費</v>
          </cell>
          <cell r="O185" t="str">
            <v>クラシコ株式会社</v>
          </cell>
          <cell r="P185">
            <v>6490</v>
          </cell>
          <cell r="Q185"/>
          <cell r="R185"/>
          <cell r="S185"/>
          <cell r="T185"/>
          <cell r="U185" t="str">
            <v>税込金額</v>
          </cell>
          <cell r="V185" t="str">
            <v>（税込）</v>
          </cell>
          <cell r="W185">
            <v>12980</v>
          </cell>
          <cell r="X185"/>
          <cell r="Y185">
            <v>45765</v>
          </cell>
          <cell r="Z185">
            <v>45772</v>
          </cell>
        </row>
        <row r="186">
          <cell r="A186">
            <v>183</v>
          </cell>
          <cell r="B186" t="str">
            <v>購入</v>
          </cell>
          <cell r="C186">
            <v>45763</v>
          </cell>
          <cell r="D186" t="str">
            <v>治験管理室</v>
          </cell>
          <cell r="E186" t="str">
            <v>CRC経費</v>
          </cell>
          <cell r="F186" t="str">
            <v>受託研究</v>
          </cell>
          <cell r="G186"/>
          <cell r="H186" t="str">
            <v>【ジェラートピケ＆クラシコ】スクラブテーパードパンツ</v>
          </cell>
          <cell r="I186" t="str">
            <v>ﾃﾞｨｰﾌﾟﾈｲﾋﾞｰ　Lｻｲｽﾞ</v>
          </cell>
          <cell r="J186" t="str">
            <v>クラシコ株式会社</v>
          </cell>
          <cell r="K186">
            <v>2</v>
          </cell>
          <cell r="L186" t="str">
            <v>－</v>
          </cell>
          <cell r="M186" t="str">
            <v>臨床研究業務に必要なため</v>
          </cell>
          <cell r="N186" t="str">
            <v>床）被服費</v>
          </cell>
          <cell r="O186" t="str">
            <v>クラシコ株式会社</v>
          </cell>
          <cell r="P186">
            <v>6490</v>
          </cell>
          <cell r="Q186"/>
          <cell r="R186"/>
          <cell r="S186"/>
          <cell r="T186"/>
          <cell r="U186" t="str">
            <v>税込金額</v>
          </cell>
          <cell r="V186" t="str">
            <v>（税込）</v>
          </cell>
          <cell r="W186">
            <v>12980</v>
          </cell>
          <cell r="X186"/>
          <cell r="Y186">
            <v>45765</v>
          </cell>
          <cell r="Z186">
            <v>45772</v>
          </cell>
        </row>
        <row r="187">
          <cell r="A187">
            <v>184</v>
          </cell>
          <cell r="B187" t="str">
            <v>購入</v>
          </cell>
          <cell r="C187">
            <v>45763</v>
          </cell>
          <cell r="D187" t="str">
            <v>治験管理室</v>
          </cell>
          <cell r="E187" t="str">
            <v>CRC経費</v>
          </cell>
          <cell r="F187" t="str">
            <v>受託研究</v>
          </cell>
          <cell r="G187"/>
          <cell r="H187" t="str">
            <v>【ジェラートピケ＆クラシコ】ネーム刺繍代</v>
          </cell>
          <cell r="I187"/>
          <cell r="J187" t="str">
            <v>クラシコ株式会社</v>
          </cell>
          <cell r="K187">
            <v>3</v>
          </cell>
          <cell r="L187" t="str">
            <v>－</v>
          </cell>
          <cell r="M187" t="str">
            <v>臨床研究業務に必要なため</v>
          </cell>
          <cell r="N187" t="str">
            <v>床）被服費</v>
          </cell>
          <cell r="O187" t="str">
            <v>クラシコ株式会社</v>
          </cell>
          <cell r="P187">
            <v>1320</v>
          </cell>
          <cell r="Q187"/>
          <cell r="R187"/>
          <cell r="S187"/>
          <cell r="T187"/>
          <cell r="U187" t="str">
            <v>税込金額</v>
          </cell>
          <cell r="V187" t="str">
            <v>（税込）</v>
          </cell>
          <cell r="W187">
            <v>3960</v>
          </cell>
          <cell r="X187"/>
          <cell r="Y187">
            <v>45765</v>
          </cell>
          <cell r="Z187">
            <v>45772</v>
          </cell>
        </row>
        <row r="188">
          <cell r="A188">
            <v>185</v>
          </cell>
          <cell r="B188" t="str">
            <v>購入</v>
          </cell>
          <cell r="C188">
            <v>45763</v>
          </cell>
          <cell r="D188" t="str">
            <v>治験管理室</v>
          </cell>
          <cell r="E188" t="str">
            <v>CRC経費</v>
          </cell>
          <cell r="F188" t="str">
            <v>受託研究</v>
          </cell>
          <cell r="G188"/>
          <cell r="H188" t="str">
            <v>【ジェラートピケ＆クラシコ】　送料</v>
          </cell>
          <cell r="I188"/>
          <cell r="J188" t="str">
            <v>クラシコ株式会社</v>
          </cell>
          <cell r="K188">
            <v>1</v>
          </cell>
          <cell r="L188" t="str">
            <v>－</v>
          </cell>
          <cell r="M188" t="str">
            <v>臨床研究業務に必要なため</v>
          </cell>
          <cell r="N188" t="str">
            <v>床）通信費／床）運搬費</v>
          </cell>
          <cell r="O188" t="str">
            <v>クラシコ株式会社</v>
          </cell>
          <cell r="P188">
            <v>990</v>
          </cell>
          <cell r="Q188"/>
          <cell r="R188"/>
          <cell r="S188"/>
          <cell r="T188"/>
          <cell r="U188" t="str">
            <v>税込金額</v>
          </cell>
          <cell r="V188" t="str">
            <v>（税込）</v>
          </cell>
          <cell r="W188">
            <v>990</v>
          </cell>
          <cell r="X188"/>
          <cell r="Y188">
            <v>45765</v>
          </cell>
          <cell r="Z188">
            <v>45772</v>
          </cell>
        </row>
        <row r="189">
          <cell r="A189">
            <v>186</v>
          </cell>
          <cell r="B189" t="str">
            <v>施行</v>
          </cell>
          <cell r="C189">
            <v>45764</v>
          </cell>
          <cell r="D189" t="str">
            <v>橋爪　俊和</v>
          </cell>
          <cell r="E189"/>
          <cell r="F189" t="str">
            <v>施設管理費</v>
          </cell>
          <cell r="G189"/>
          <cell r="H189" t="str">
            <v>文献複写料の支払い</v>
          </cell>
          <cell r="I189"/>
          <cell r="J189"/>
          <cell r="K189">
            <v>1</v>
          </cell>
          <cell r="L189" t="str">
            <v>－</v>
          </cell>
          <cell r="M189" t="str">
            <v>臨床研究業務に必要なため</v>
          </cell>
          <cell r="N189" t="str">
            <v>床）雑費</v>
          </cell>
          <cell r="O189" t="str">
            <v>文献情報センター</v>
          </cell>
          <cell r="P189">
            <v>531</v>
          </cell>
          <cell r="Q189"/>
          <cell r="R189"/>
          <cell r="S189"/>
          <cell r="T189"/>
          <cell r="U189" t="str">
            <v>不課税</v>
          </cell>
          <cell r="V189" t="str">
            <v>不課税</v>
          </cell>
          <cell r="W189">
            <v>531</v>
          </cell>
          <cell r="X189"/>
          <cell r="Y189">
            <v>45754</v>
          </cell>
          <cell r="Z189">
            <v>45764</v>
          </cell>
        </row>
        <row r="190">
          <cell r="A190">
            <v>187</v>
          </cell>
          <cell r="B190" t="str">
            <v>購入</v>
          </cell>
          <cell r="C190">
            <v>45765</v>
          </cell>
          <cell r="D190" t="str">
            <v>土生川　千珠</v>
          </cell>
          <cell r="E190" t="str">
            <v>土生川Dr</v>
          </cell>
          <cell r="F190" t="str">
            <v>オムロン共同研究</v>
          </cell>
          <cell r="G190"/>
          <cell r="H190" t="str">
            <v>メンズ：フロントボタンスクラブトップス・TRO</v>
          </cell>
          <cell r="I190" t="str">
            <v>ﾌｫｸﾞﾌﾞﾙｰ　Lｻｲｽﾞ</v>
          </cell>
          <cell r="J190" t="str">
            <v>クラシコ株式会社</v>
          </cell>
          <cell r="K190">
            <v>1</v>
          </cell>
          <cell r="L190" t="str">
            <v>－</v>
          </cell>
          <cell r="M190" t="str">
            <v>臨床研究業務に必要なため</v>
          </cell>
          <cell r="N190" t="str">
            <v>床）被服費</v>
          </cell>
          <cell r="O190" t="str">
            <v>クラシコ株式会社</v>
          </cell>
          <cell r="P190">
            <v>6167</v>
          </cell>
          <cell r="Q190"/>
          <cell r="R190"/>
          <cell r="S190"/>
          <cell r="T190"/>
          <cell r="U190" t="str">
            <v>税込金額</v>
          </cell>
          <cell r="V190" t="str">
            <v>（税込）</v>
          </cell>
          <cell r="W190">
            <v>6167</v>
          </cell>
          <cell r="X190"/>
          <cell r="Y190">
            <v>45765</v>
          </cell>
          <cell r="Z190">
            <v>45777</v>
          </cell>
        </row>
        <row r="191">
          <cell r="A191">
            <v>188</v>
          </cell>
          <cell r="B191" t="str">
            <v>購入</v>
          </cell>
          <cell r="C191">
            <v>45766</v>
          </cell>
          <cell r="D191" t="str">
            <v>土生川　千珠</v>
          </cell>
          <cell r="E191" t="str">
            <v>土生川Dr</v>
          </cell>
          <cell r="F191" t="str">
            <v>オムロン共同研究</v>
          </cell>
          <cell r="G191"/>
          <cell r="H191" t="str">
            <v>メンズ：スクラブパンツ・TRO</v>
          </cell>
          <cell r="I191" t="str">
            <v>ﾌｫｸﾞﾌﾞﾙｰ　Lｻｲｽﾞ</v>
          </cell>
          <cell r="J191" t="str">
            <v>クラシコ株式会社</v>
          </cell>
          <cell r="K191">
            <v>1</v>
          </cell>
          <cell r="L191" t="str">
            <v>－</v>
          </cell>
          <cell r="M191" t="str">
            <v>臨床研究業務に必要なため</v>
          </cell>
          <cell r="N191" t="str">
            <v>床）被服費</v>
          </cell>
          <cell r="O191" t="str">
            <v>クラシコ株式会社</v>
          </cell>
          <cell r="P191">
            <v>8811</v>
          </cell>
          <cell r="Q191"/>
          <cell r="R191"/>
          <cell r="S191"/>
          <cell r="T191"/>
          <cell r="U191" t="str">
            <v>税込金額</v>
          </cell>
          <cell r="V191" t="str">
            <v>（税込）</v>
          </cell>
          <cell r="W191">
            <v>8811</v>
          </cell>
          <cell r="X191"/>
          <cell r="Y191">
            <v>45765</v>
          </cell>
          <cell r="Z191">
            <v>45777</v>
          </cell>
        </row>
        <row r="192">
          <cell r="A192">
            <v>189</v>
          </cell>
          <cell r="B192" t="str">
            <v>購入</v>
          </cell>
          <cell r="C192">
            <v>45767</v>
          </cell>
          <cell r="D192" t="str">
            <v>土生川　千珠</v>
          </cell>
          <cell r="E192" t="str">
            <v>土生川Dr</v>
          </cell>
          <cell r="F192" t="str">
            <v>オムロン共同研究</v>
          </cell>
          <cell r="G192"/>
          <cell r="H192" t="str">
            <v>メンズ白衣：ショートコート　クールテックプルーフ</v>
          </cell>
          <cell r="I192" t="str">
            <v>Lｻｲｽﾞ</v>
          </cell>
          <cell r="J192" t="str">
            <v>クラシコ株式会社</v>
          </cell>
          <cell r="K192">
            <v>1</v>
          </cell>
          <cell r="L192" t="str">
            <v>－</v>
          </cell>
          <cell r="M192" t="str">
            <v>臨床研究業務に必要なため</v>
          </cell>
          <cell r="N192" t="str">
            <v>床）被服費</v>
          </cell>
          <cell r="O192" t="str">
            <v>クラシコ株式会社</v>
          </cell>
          <cell r="P192">
            <v>29601</v>
          </cell>
          <cell r="Q192"/>
          <cell r="R192"/>
          <cell r="S192"/>
          <cell r="T192"/>
          <cell r="U192" t="str">
            <v>税込金額</v>
          </cell>
          <cell r="V192" t="str">
            <v>（税込）</v>
          </cell>
          <cell r="W192">
            <v>29601</v>
          </cell>
          <cell r="X192"/>
          <cell r="Y192">
            <v>45765</v>
          </cell>
          <cell r="Z192">
            <v>45777</v>
          </cell>
        </row>
        <row r="193">
          <cell r="A193">
            <v>190</v>
          </cell>
          <cell r="B193" t="str">
            <v>購入</v>
          </cell>
          <cell r="C193">
            <v>45768</v>
          </cell>
          <cell r="D193" t="str">
            <v>土生川　千珠</v>
          </cell>
          <cell r="E193" t="str">
            <v>土生川Dr</v>
          </cell>
          <cell r="F193" t="str">
            <v>オムロン共同研究</v>
          </cell>
          <cell r="G193"/>
          <cell r="H193" t="str">
            <v>送料</v>
          </cell>
          <cell r="I193"/>
          <cell r="J193" t="str">
            <v>クラシコ株式会社</v>
          </cell>
          <cell r="K193">
            <v>1</v>
          </cell>
          <cell r="L193" t="str">
            <v>－</v>
          </cell>
          <cell r="M193" t="str">
            <v>臨床研究業務に必要なため</v>
          </cell>
          <cell r="N193" t="str">
            <v>床）通信費／床）運搬費</v>
          </cell>
          <cell r="O193" t="str">
            <v>クラシコ株式会社</v>
          </cell>
          <cell r="P193">
            <v>990</v>
          </cell>
          <cell r="Q193"/>
          <cell r="R193"/>
          <cell r="S193"/>
          <cell r="T193"/>
          <cell r="U193" t="str">
            <v>税込金額</v>
          </cell>
          <cell r="V193" t="str">
            <v>（税込）</v>
          </cell>
          <cell r="W193">
            <v>990</v>
          </cell>
          <cell r="X193"/>
          <cell r="Y193" t="str">
            <v>-</v>
          </cell>
          <cell r="Z193" t="str">
            <v>-</v>
          </cell>
        </row>
        <row r="194">
          <cell r="A194">
            <v>191</v>
          </cell>
          <cell r="B194" t="str">
            <v>施行</v>
          </cell>
          <cell r="C194">
            <v>45768</v>
          </cell>
          <cell r="D194" t="str">
            <v>北市　正則</v>
          </cell>
          <cell r="E194"/>
          <cell r="F194" t="str">
            <v>施設管理費</v>
          </cell>
          <cell r="G194"/>
          <cell r="H194" t="str">
            <v>文献複写料の支払い</v>
          </cell>
          <cell r="I194"/>
          <cell r="J194"/>
          <cell r="K194">
            <v>1</v>
          </cell>
          <cell r="L194" t="str">
            <v>－</v>
          </cell>
          <cell r="M194" t="str">
            <v>臨床研究業務に必要なため</v>
          </cell>
          <cell r="N194" t="str">
            <v>床）雑費</v>
          </cell>
          <cell r="O194" t="str">
            <v>文献情報センター</v>
          </cell>
          <cell r="P194">
            <v>110</v>
          </cell>
          <cell r="Q194"/>
          <cell r="R194"/>
          <cell r="S194"/>
          <cell r="T194"/>
          <cell r="U194" t="str">
            <v>不課税</v>
          </cell>
          <cell r="V194" t="str">
            <v>不課税</v>
          </cell>
          <cell r="W194">
            <v>110</v>
          </cell>
          <cell r="X194"/>
          <cell r="Y194">
            <v>45761</v>
          </cell>
          <cell r="Z194">
            <v>45768</v>
          </cell>
        </row>
        <row r="195">
          <cell r="A195">
            <v>192</v>
          </cell>
          <cell r="B195" t="str">
            <v>施行</v>
          </cell>
          <cell r="C195">
            <v>45770</v>
          </cell>
          <cell r="D195" t="str">
            <v>土生川　千珠</v>
          </cell>
          <cell r="E195" t="str">
            <v>土生川Dr</v>
          </cell>
          <cell r="F195" t="str">
            <v>使途特定寄付金</v>
          </cell>
          <cell r="G195"/>
          <cell r="H195" t="str">
            <v>文章日英翻訳
（ネイティブ英文校正含む）及び納期指定至急追加料金</v>
          </cell>
          <cell r="I195"/>
          <cell r="J195"/>
          <cell r="K195">
            <v>1</v>
          </cell>
          <cell r="L195" t="str">
            <v>－</v>
          </cell>
          <cell r="M195" t="str">
            <v>AMED研究の成果発表のため</v>
          </cell>
          <cell r="N195" t="str">
            <v>床）雑費</v>
          </cell>
          <cell r="O195" t="str">
            <v>株式会社パラブラ</v>
          </cell>
          <cell r="P195">
            <v>29029</v>
          </cell>
          <cell r="Q195"/>
          <cell r="R195"/>
          <cell r="S195"/>
          <cell r="T195"/>
          <cell r="U195" t="str">
            <v>税込金額</v>
          </cell>
          <cell r="V195" t="str">
            <v>（税込）</v>
          </cell>
          <cell r="W195">
            <v>29029</v>
          </cell>
          <cell r="X195"/>
          <cell r="Y195" t="str">
            <v>-</v>
          </cell>
          <cell r="Z195">
            <v>45775</v>
          </cell>
        </row>
        <row r="196">
          <cell r="A196">
            <v>193</v>
          </cell>
          <cell r="B196" t="str">
            <v>立替申請</v>
          </cell>
          <cell r="C196">
            <v>45770</v>
          </cell>
          <cell r="D196" t="str">
            <v>橋爪　俊和</v>
          </cell>
          <cell r="E196" t="str">
            <v>橋爪Dr</v>
          </cell>
          <cell r="F196" t="str">
            <v>受託研究</v>
          </cell>
          <cell r="G196"/>
          <cell r="H196" t="str">
            <v>第122回日本内科学会講演会　視聴参加費（会期：4/18～4/20）</v>
          </cell>
          <cell r="I196"/>
          <cell r="J196"/>
          <cell r="K196">
            <v>1</v>
          </cell>
          <cell r="L196">
            <v>10000</v>
          </cell>
          <cell r="M196" t="str">
            <v>臨床研究業務に必要なため</v>
          </cell>
          <cell r="N196" t="str">
            <v>床）雑費</v>
          </cell>
          <cell r="O196" t="str">
            <v>（一社）日本内科学会</v>
          </cell>
          <cell r="P196">
            <v>10000</v>
          </cell>
          <cell r="Q196"/>
          <cell r="R196"/>
          <cell r="S196"/>
          <cell r="T196"/>
          <cell r="U196" t="str">
            <v>不課税</v>
          </cell>
          <cell r="V196" t="str">
            <v>不課税</v>
          </cell>
          <cell r="W196">
            <v>10000</v>
          </cell>
          <cell r="X196"/>
          <cell r="Y196" t="str">
            <v>-</v>
          </cell>
          <cell r="Z196">
            <v>45726</v>
          </cell>
        </row>
        <row r="197">
          <cell r="A197">
            <v>194</v>
          </cell>
          <cell r="B197" t="str">
            <v>施行</v>
          </cell>
          <cell r="C197">
            <v>45775</v>
          </cell>
          <cell r="D197" t="str">
            <v>北市　正則</v>
          </cell>
          <cell r="E197"/>
          <cell r="F197" t="str">
            <v>施設管理費</v>
          </cell>
          <cell r="G197"/>
          <cell r="H197" t="str">
            <v>文献複写料の支払い</v>
          </cell>
          <cell r="I197"/>
          <cell r="J197"/>
          <cell r="K197">
            <v>1</v>
          </cell>
          <cell r="L197" t="str">
            <v>－</v>
          </cell>
          <cell r="M197" t="str">
            <v>臨床研究業務に必要なため</v>
          </cell>
          <cell r="N197" t="str">
            <v>床）雑費</v>
          </cell>
          <cell r="O197" t="str">
            <v>文献情報センター</v>
          </cell>
          <cell r="P197">
            <v>449</v>
          </cell>
          <cell r="Q197"/>
          <cell r="R197"/>
          <cell r="S197"/>
          <cell r="T197"/>
          <cell r="U197" t="str">
            <v>不課税</v>
          </cell>
          <cell r="V197" t="str">
            <v>不課税</v>
          </cell>
          <cell r="W197">
            <v>449</v>
          </cell>
          <cell r="X197"/>
          <cell r="Y197">
            <v>45768</v>
          </cell>
          <cell r="Z197">
            <v>45775</v>
          </cell>
        </row>
        <row r="198">
          <cell r="A198">
            <v>195</v>
          </cell>
          <cell r="B198" t="str">
            <v>立替申請</v>
          </cell>
          <cell r="C198">
            <v>45779</v>
          </cell>
          <cell r="D198" t="str">
            <v>仲河　恒志</v>
          </cell>
          <cell r="E198" t="str">
            <v>仲河Dr</v>
          </cell>
          <cell r="F198" t="str">
            <v>受託研究</v>
          </cell>
          <cell r="G198"/>
          <cell r="H198" t="str">
            <v>日本脳神経外科コングレス　2024年度会費</v>
          </cell>
          <cell r="I198"/>
          <cell r="J198"/>
          <cell r="K198">
            <v>1</v>
          </cell>
          <cell r="L198">
            <v>15000</v>
          </cell>
          <cell r="M198" t="str">
            <v>2024年度年会費として
（2024/4/1～2025/3/31）</v>
          </cell>
          <cell r="N198" t="str">
            <v>床）雑費</v>
          </cell>
          <cell r="O198" t="str">
            <v>日本脳神経外科コングレス</v>
          </cell>
          <cell r="P198">
            <v>15000</v>
          </cell>
          <cell r="Q198"/>
          <cell r="R198"/>
          <cell r="S198"/>
          <cell r="T198"/>
          <cell r="U198" t="str">
            <v>不課税</v>
          </cell>
          <cell r="V198" t="str">
            <v>不課税</v>
          </cell>
          <cell r="W198">
            <v>15000</v>
          </cell>
          <cell r="X198"/>
          <cell r="Y198" t="str">
            <v>-</v>
          </cell>
          <cell r="Z198">
            <v>45778</v>
          </cell>
        </row>
        <row r="199">
          <cell r="A199">
            <v>196</v>
          </cell>
          <cell r="B199" t="str">
            <v>立替申請</v>
          </cell>
          <cell r="C199">
            <v>45779</v>
          </cell>
          <cell r="D199" t="str">
            <v>仲河　恒志</v>
          </cell>
          <cell r="E199" t="str">
            <v>仲河Dr</v>
          </cell>
          <cell r="F199" t="str">
            <v>受託研究</v>
          </cell>
          <cell r="G199"/>
          <cell r="H199" t="str">
            <v>日本脳神経外科コングレス　2025年度会費</v>
          </cell>
          <cell r="I199"/>
          <cell r="J199"/>
          <cell r="K199">
            <v>1</v>
          </cell>
          <cell r="L199">
            <v>15000</v>
          </cell>
          <cell r="M199" t="str">
            <v>2025年度年会費として
（2025/4/1～2026/3/31）</v>
          </cell>
          <cell r="N199" t="str">
            <v>床）雑費</v>
          </cell>
          <cell r="O199" t="str">
            <v>日本脳神経外科コングレス</v>
          </cell>
          <cell r="P199">
            <v>15000</v>
          </cell>
          <cell r="Q199"/>
          <cell r="R199"/>
          <cell r="S199"/>
          <cell r="T199"/>
          <cell r="U199" t="str">
            <v>不課税</v>
          </cell>
          <cell r="V199" t="str">
            <v>不課税</v>
          </cell>
          <cell r="W199">
            <v>15000</v>
          </cell>
          <cell r="X199"/>
          <cell r="Y199" t="str">
            <v>-</v>
          </cell>
          <cell r="Z199">
            <v>45778</v>
          </cell>
        </row>
        <row r="200">
          <cell r="A200">
            <v>197</v>
          </cell>
          <cell r="B200" t="str">
            <v>施行</v>
          </cell>
          <cell r="C200">
            <v>45779</v>
          </cell>
          <cell r="D200" t="str">
            <v>仲河　恒志</v>
          </cell>
          <cell r="E200" t="str">
            <v>仲河Dr</v>
          </cell>
          <cell r="F200" t="str">
            <v>受託研究</v>
          </cell>
          <cell r="G200"/>
          <cell r="H200" t="str">
            <v>日本脳神経外科学会会費　（仲河Dr.分）</v>
          </cell>
          <cell r="I200"/>
          <cell r="J200"/>
          <cell r="K200">
            <v>1</v>
          </cell>
          <cell r="L200">
            <v>20000</v>
          </cell>
          <cell r="M200" t="str">
            <v>令和7年度分として
振込手数料負担（\203）</v>
          </cell>
          <cell r="N200" t="str">
            <v>床）雑費</v>
          </cell>
          <cell r="O200" t="str">
            <v>日本脳神経外科学会</v>
          </cell>
          <cell r="P200">
            <v>20000</v>
          </cell>
          <cell r="Q200"/>
          <cell r="R200"/>
          <cell r="S200"/>
          <cell r="T200"/>
          <cell r="U200" t="str">
            <v>不課税</v>
          </cell>
          <cell r="V200" t="str">
            <v>不課税</v>
          </cell>
          <cell r="W200">
            <v>20000</v>
          </cell>
          <cell r="X200"/>
          <cell r="Y200" t="str">
            <v>-</v>
          </cell>
          <cell r="Z200">
            <v>45806</v>
          </cell>
        </row>
        <row r="201">
          <cell r="A201">
            <v>198</v>
          </cell>
          <cell r="B201" t="str">
            <v>購入</v>
          </cell>
          <cell r="C201">
            <v>45775</v>
          </cell>
          <cell r="D201" t="str">
            <v>和田　順也</v>
          </cell>
          <cell r="E201"/>
          <cell r="F201" t="str">
            <v>施設管理費</v>
          </cell>
          <cell r="G201"/>
          <cell r="H201" t="str">
            <v>本柘植印鑑（科研費　橋爪）15mm/丸/6cm</v>
          </cell>
          <cell r="I201"/>
          <cell r="J201"/>
          <cell r="K201">
            <v>1</v>
          </cell>
          <cell r="L201"/>
          <cell r="M201" t="str">
            <v>科研費は病院メイン口座とは別通帳で管理が必要。2024年4月の院長交替（中村院長→橋爪院長）により名義変更が必要となったため。</v>
          </cell>
          <cell r="N201" t="str">
            <v>床）消耗器具備品費</v>
          </cell>
          <cell r="O201" t="str">
            <v>金與</v>
          </cell>
          <cell r="P201">
            <v>5335</v>
          </cell>
          <cell r="Q201"/>
          <cell r="R201"/>
          <cell r="S201"/>
          <cell r="T201"/>
          <cell r="U201" t="str">
            <v>税込金額</v>
          </cell>
          <cell r="V201" t="str">
            <v>（税込）</v>
          </cell>
          <cell r="W201">
            <v>5335</v>
          </cell>
          <cell r="X201"/>
          <cell r="Y201">
            <v>45775</v>
          </cell>
          <cell r="Z201">
            <v>45779</v>
          </cell>
        </row>
        <row r="202">
          <cell r="A202">
            <v>199</v>
          </cell>
          <cell r="B202" t="str">
            <v>購入</v>
          </cell>
          <cell r="C202">
            <v>45785</v>
          </cell>
          <cell r="D202" t="str">
            <v>神藤　一紀</v>
          </cell>
          <cell r="E202" t="str">
            <v>延與Dr</v>
          </cell>
          <cell r="F202" t="str">
            <v>使途特定寄付金</v>
          </cell>
          <cell r="G202"/>
          <cell r="H202" t="str">
            <v>デスクトップPC　他５点</v>
          </cell>
          <cell r="I202"/>
          <cell r="J202"/>
          <cell r="K202">
            <v>1</v>
          </cell>
          <cell r="L202" t="str">
            <v>－</v>
          </cell>
          <cell r="M202" t="str">
            <v>臨床研究業務に必要なため</v>
          </cell>
          <cell r="N202" t="str">
            <v>床）消耗器具備品費</v>
          </cell>
          <cell r="O202" t="str">
            <v>金與</v>
          </cell>
          <cell r="P202">
            <v>420200</v>
          </cell>
          <cell r="Q202"/>
          <cell r="R202"/>
          <cell r="S202"/>
          <cell r="T202"/>
          <cell r="U202" t="str">
            <v>税込金額</v>
          </cell>
          <cell r="V202" t="str">
            <v>（税込）</v>
          </cell>
          <cell r="W202">
            <v>420200</v>
          </cell>
          <cell r="X202"/>
          <cell r="Y202">
            <v>45785</v>
          </cell>
          <cell r="Z202">
            <v>45805</v>
          </cell>
        </row>
        <row r="203">
          <cell r="A203">
            <v>200</v>
          </cell>
          <cell r="B203" t="str">
            <v>購入</v>
          </cell>
          <cell r="C203">
            <v>45785</v>
          </cell>
          <cell r="D203" t="str">
            <v>仲河　恒志</v>
          </cell>
          <cell r="E203" t="str">
            <v>仲河Dr</v>
          </cell>
          <cell r="F203" t="str">
            <v>受託研究</v>
          </cell>
          <cell r="G203"/>
          <cell r="H203" t="str">
            <v>WD Red Plus 内蔵HDD　8TB</v>
          </cell>
          <cell r="I203" t="str">
            <v>WD80EFPX</v>
          </cell>
          <cell r="J203" t="str">
            <v>Western　Digital</v>
          </cell>
          <cell r="K203">
            <v>4</v>
          </cell>
          <cell r="L203" t="str">
            <v>－</v>
          </cell>
          <cell r="M203" t="str">
            <v>臨床研究業務に必要なため</v>
          </cell>
          <cell r="N203" t="str">
            <v>床）消耗器具備品費</v>
          </cell>
          <cell r="O203" t="str">
            <v>金與</v>
          </cell>
          <cell r="P203">
            <v>34100</v>
          </cell>
          <cell r="Q203"/>
          <cell r="R203"/>
          <cell r="S203"/>
          <cell r="T203"/>
          <cell r="U203" t="str">
            <v>税込金額</v>
          </cell>
          <cell r="V203" t="str">
            <v>（税込）</v>
          </cell>
          <cell r="W203">
            <v>136400</v>
          </cell>
          <cell r="X203"/>
          <cell r="Y203">
            <v>45789</v>
          </cell>
          <cell r="Z203">
            <v>45792</v>
          </cell>
        </row>
        <row r="204">
          <cell r="A204">
            <v>201</v>
          </cell>
          <cell r="B204" t="str">
            <v>購入</v>
          </cell>
          <cell r="C204">
            <v>45789</v>
          </cell>
          <cell r="D204" t="str">
            <v>北市　正則</v>
          </cell>
          <cell r="E204"/>
          <cell r="F204" t="str">
            <v>施設管理費</v>
          </cell>
          <cell r="G204"/>
          <cell r="H204" t="str">
            <v>（書籍）今日の治療薬2025　解説と便覧　他１点</v>
          </cell>
          <cell r="I204"/>
          <cell r="J204"/>
          <cell r="K204">
            <v>1</v>
          </cell>
          <cell r="L204" t="str">
            <v>－</v>
          </cell>
          <cell r="M204" t="str">
            <v>臨床研究業務に必要なため</v>
          </cell>
          <cell r="N204" t="str">
            <v>床）消耗品費</v>
          </cell>
          <cell r="O204" t="str">
            <v>㈱神陵文庫</v>
          </cell>
          <cell r="P204">
            <v>36679</v>
          </cell>
          <cell r="Q204"/>
          <cell r="R204"/>
          <cell r="S204"/>
          <cell r="T204"/>
          <cell r="U204" t="str">
            <v>税込金額</v>
          </cell>
          <cell r="V204" t="str">
            <v>（税込）</v>
          </cell>
          <cell r="W204">
            <v>36679</v>
          </cell>
          <cell r="X204"/>
          <cell r="Y204">
            <v>45790</v>
          </cell>
          <cell r="Z204">
            <v>45798</v>
          </cell>
        </row>
        <row r="205">
          <cell r="A205">
            <v>202</v>
          </cell>
          <cell r="B205" t="str">
            <v>施行</v>
          </cell>
          <cell r="C205">
            <v>45789</v>
          </cell>
          <cell r="D205" t="str">
            <v>土生川　千珠</v>
          </cell>
          <cell r="E205" t="str">
            <v>土生川Dr</v>
          </cell>
          <cell r="F205" t="str">
            <v>使途特定寄付金</v>
          </cell>
          <cell r="G205"/>
          <cell r="H205" t="str">
            <v>文章日英翻訳
（ネイティブ英文校正含む）及び納期指定至急追加料金</v>
          </cell>
          <cell r="I205"/>
          <cell r="J205"/>
          <cell r="K205">
            <v>1</v>
          </cell>
          <cell r="L205" t="str">
            <v>－</v>
          </cell>
          <cell r="M205" t="str">
            <v>AMED研究の成果発表のため</v>
          </cell>
          <cell r="N205" t="str">
            <v>床）雑費</v>
          </cell>
          <cell r="O205" t="str">
            <v>株式会社パラブラ</v>
          </cell>
          <cell r="P205">
            <v>6435</v>
          </cell>
          <cell r="Q205"/>
          <cell r="R205"/>
          <cell r="S205"/>
          <cell r="T205"/>
          <cell r="U205" t="str">
            <v>税込金額</v>
          </cell>
          <cell r="V205" t="str">
            <v>（税込）</v>
          </cell>
          <cell r="W205">
            <v>6435</v>
          </cell>
          <cell r="X205"/>
          <cell r="Y205" t="str">
            <v>-</v>
          </cell>
          <cell r="Z205">
            <v>45785</v>
          </cell>
        </row>
        <row r="206">
          <cell r="A206">
            <v>203</v>
          </cell>
          <cell r="B206" t="str">
            <v>施行</v>
          </cell>
          <cell r="C206">
            <v>45789</v>
          </cell>
          <cell r="D206" t="str">
            <v>土生川　千珠</v>
          </cell>
          <cell r="E206" t="str">
            <v>土生川Dr</v>
          </cell>
          <cell r="F206" t="str">
            <v>【科研費】</v>
          </cell>
          <cell r="G206"/>
          <cell r="H206" t="str">
            <v>子どものこころの健診システム機能追加</v>
          </cell>
          <cell r="I206"/>
          <cell r="J206"/>
          <cell r="K206">
            <v>1</v>
          </cell>
          <cell r="L206" t="str">
            <v>－</v>
          </cell>
          <cell r="M206" t="str">
            <v>保護者が結果を閲覧できる機能追加のため</v>
          </cell>
          <cell r="N206" t="str">
            <v>床）委託費</v>
          </cell>
          <cell r="O206" t="str">
            <v>株式会社 TIME INNOVATION</v>
          </cell>
          <cell r="P206">
            <v>200000</v>
          </cell>
          <cell r="Q206"/>
          <cell r="R206"/>
          <cell r="S206"/>
          <cell r="T206"/>
          <cell r="U206" t="str">
            <v>税込金額</v>
          </cell>
          <cell r="V206" t="str">
            <v>（税込）</v>
          </cell>
          <cell r="W206">
            <v>200000</v>
          </cell>
          <cell r="X206"/>
          <cell r="Y206" t="str">
            <v>-</v>
          </cell>
          <cell r="Z206">
            <v>45828</v>
          </cell>
        </row>
        <row r="207">
          <cell r="A207">
            <v>204</v>
          </cell>
          <cell r="B207" t="str">
            <v>購入</v>
          </cell>
          <cell r="C207">
            <v>45796</v>
          </cell>
          <cell r="D207" t="str">
            <v>治験管理室</v>
          </cell>
          <cell r="E207" t="str">
            <v>臨床研究部管理費研究費</v>
          </cell>
          <cell r="F207"/>
          <cell r="G207"/>
          <cell r="H207" t="str">
            <v>お茶</v>
          </cell>
          <cell r="I207"/>
          <cell r="J207"/>
          <cell r="K207">
            <v>1</v>
          </cell>
          <cell r="L207">
            <v>108</v>
          </cell>
          <cell r="M207" t="str">
            <v>5月7日開催の治験審査委員会外部委員用</v>
          </cell>
          <cell r="N207" t="str">
            <v>床）雑費</v>
          </cell>
          <cell r="O207" t="str">
            <v>株式会社光洋</v>
          </cell>
          <cell r="P207">
            <v>108</v>
          </cell>
          <cell r="Q207"/>
          <cell r="R207"/>
          <cell r="S207"/>
          <cell r="T207"/>
          <cell r="U207" t="str">
            <v>税込金額</v>
          </cell>
          <cell r="V207" t="str">
            <v>（税込）</v>
          </cell>
          <cell r="W207">
            <v>108</v>
          </cell>
          <cell r="X207"/>
          <cell r="Y207" t="str">
            <v>-</v>
          </cell>
          <cell r="Z207">
            <v>45784</v>
          </cell>
        </row>
        <row r="208">
          <cell r="A208">
            <v>205</v>
          </cell>
          <cell r="B208" t="str">
            <v>購入</v>
          </cell>
          <cell r="C208">
            <v>45797</v>
          </cell>
          <cell r="D208" t="str">
            <v>治験管理室</v>
          </cell>
          <cell r="E208" t="str">
            <v>CRC経費</v>
          </cell>
          <cell r="F208" t="str">
            <v>受託研究</v>
          </cell>
          <cell r="G208"/>
          <cell r="H208" t="str">
            <v>【ジェラートピケ＆クラシコ】パイピングスクラブトップス</v>
          </cell>
          <cell r="I208" t="str">
            <v>ﾃﾞｨｰﾌﾟﾈｲﾋﾞｰ　Sｻｲｽﾞ</v>
          </cell>
          <cell r="J208" t="str">
            <v>クラシコ株式会社</v>
          </cell>
          <cell r="K208">
            <v>1</v>
          </cell>
          <cell r="L208" t="str">
            <v>－</v>
          </cell>
          <cell r="M208" t="str">
            <v>臨床研究業務に必要なため</v>
          </cell>
          <cell r="N208" t="str">
            <v>床）被服費</v>
          </cell>
          <cell r="O208" t="str">
            <v>クラシコ株式会社</v>
          </cell>
          <cell r="P208">
            <v>10890</v>
          </cell>
          <cell r="Q208"/>
          <cell r="R208"/>
          <cell r="S208"/>
          <cell r="T208"/>
          <cell r="U208" t="str">
            <v>税込金額</v>
          </cell>
          <cell r="V208" t="str">
            <v>（税込）</v>
          </cell>
          <cell r="W208">
            <v>10890</v>
          </cell>
          <cell r="X208"/>
          <cell r="Y208">
            <v>45798</v>
          </cell>
          <cell r="Z208">
            <v>45804</v>
          </cell>
        </row>
        <row r="209">
          <cell r="A209">
            <v>206</v>
          </cell>
          <cell r="B209" t="str">
            <v>購入</v>
          </cell>
          <cell r="C209">
            <v>45797</v>
          </cell>
          <cell r="D209" t="str">
            <v>治験管理室</v>
          </cell>
          <cell r="E209" t="str">
            <v>CRC経費</v>
          </cell>
          <cell r="F209" t="str">
            <v>受託研究</v>
          </cell>
          <cell r="G209"/>
          <cell r="H209" t="str">
            <v>【ジェラートピケ＆クラシコ】ネーム刺繍代</v>
          </cell>
          <cell r="I209"/>
          <cell r="J209" t="str">
            <v>クラシコ株式会社</v>
          </cell>
          <cell r="K209">
            <v>1</v>
          </cell>
          <cell r="L209" t="str">
            <v>－</v>
          </cell>
          <cell r="M209" t="str">
            <v>臨床研究業務に必要なため</v>
          </cell>
          <cell r="N209" t="str">
            <v>床）被服費</v>
          </cell>
          <cell r="O209" t="str">
            <v>クラシコ株式会社</v>
          </cell>
          <cell r="P209">
            <v>1320</v>
          </cell>
          <cell r="Q209"/>
          <cell r="R209"/>
          <cell r="S209"/>
          <cell r="T209"/>
          <cell r="U209" t="str">
            <v>税込金額</v>
          </cell>
          <cell r="V209" t="str">
            <v>（税込）</v>
          </cell>
          <cell r="W209">
            <v>1320</v>
          </cell>
          <cell r="X209"/>
          <cell r="Y209">
            <v>45798</v>
          </cell>
          <cell r="Z209">
            <v>45804</v>
          </cell>
        </row>
        <row r="210">
          <cell r="A210">
            <v>207</v>
          </cell>
          <cell r="B210" t="str">
            <v>立替申請</v>
          </cell>
          <cell r="C210">
            <v>45797</v>
          </cell>
          <cell r="D210" t="str">
            <v>延與　良夫</v>
          </cell>
          <cell r="E210" t="str">
            <v>延與Dr</v>
          </cell>
          <cell r="F210" t="str">
            <v>使途特定寄付金</v>
          </cell>
          <cell r="G210"/>
          <cell r="H210" t="str">
            <v>第54回日本脊椎脊髄病学会学術集会
モーニングセミナー１・３・４ 受講料</v>
          </cell>
          <cell r="I210"/>
          <cell r="J210"/>
          <cell r="K210">
            <v>3</v>
          </cell>
          <cell r="L210">
            <v>1000</v>
          </cell>
          <cell r="M210" t="str">
            <v>セミナー受講料として</v>
          </cell>
          <cell r="N210" t="str">
            <v>床）雑費</v>
          </cell>
          <cell r="O210" t="str">
            <v>第54回日本脊椎脊髄病学会学術集会</v>
          </cell>
          <cell r="P210">
            <v>1000</v>
          </cell>
          <cell r="Q210"/>
          <cell r="R210"/>
          <cell r="S210"/>
          <cell r="T210"/>
          <cell r="U210" t="str">
            <v>税込金額</v>
          </cell>
          <cell r="V210" t="str">
            <v>（税込）</v>
          </cell>
          <cell r="W210">
            <v>3000</v>
          </cell>
          <cell r="X210"/>
          <cell r="Y210" t="str">
            <v>-</v>
          </cell>
          <cell r="Z210" t="str">
            <v>2025/4/17・2025/5/6</v>
          </cell>
        </row>
        <row r="211">
          <cell r="A211">
            <v>208</v>
          </cell>
          <cell r="B211" t="str">
            <v>立替申請</v>
          </cell>
          <cell r="C211">
            <v>45797</v>
          </cell>
          <cell r="D211" t="str">
            <v>延與　良夫</v>
          </cell>
          <cell r="E211" t="str">
            <v>延與Dr</v>
          </cell>
          <cell r="F211" t="str">
            <v>使途特定寄付金</v>
          </cell>
          <cell r="G211"/>
          <cell r="H211" t="str">
            <v>第54回日本脊椎脊髄病学会学術集会
アフタヌーンセミナー１・３ 受講料</v>
          </cell>
          <cell r="I211"/>
          <cell r="J211"/>
          <cell r="K211">
            <v>2</v>
          </cell>
          <cell r="L211">
            <v>1000</v>
          </cell>
          <cell r="M211" t="str">
            <v>セミナー受講料として</v>
          </cell>
          <cell r="N211" t="str">
            <v>床）雑費</v>
          </cell>
          <cell r="O211" t="str">
            <v>第54回日本脊椎脊髄病学会学術集会</v>
          </cell>
          <cell r="P211">
            <v>1000</v>
          </cell>
          <cell r="Q211"/>
          <cell r="R211"/>
          <cell r="S211"/>
          <cell r="T211"/>
          <cell r="U211" t="str">
            <v>税込金額</v>
          </cell>
          <cell r="V211" t="str">
            <v>（税込）</v>
          </cell>
          <cell r="W211">
            <v>2000</v>
          </cell>
          <cell r="X211"/>
          <cell r="Y211" t="str">
            <v>-</v>
          </cell>
          <cell r="Z211" t="str">
            <v>2025/4/16・2025/5/6</v>
          </cell>
        </row>
        <row r="212">
          <cell r="A212">
            <v>209</v>
          </cell>
          <cell r="B212" t="str">
            <v>立替申請</v>
          </cell>
          <cell r="C212">
            <v>45797</v>
          </cell>
          <cell r="D212" t="str">
            <v>延與　良夫</v>
          </cell>
          <cell r="E212" t="str">
            <v>延與Dr</v>
          </cell>
          <cell r="F212" t="str">
            <v>使途特定寄付金</v>
          </cell>
          <cell r="G212"/>
          <cell r="H212" t="str">
            <v>第54回日本脊椎脊髄病学会学術集会
ランチョンセミナー３・５・９・１９・２１ 受講料</v>
          </cell>
          <cell r="I212"/>
          <cell r="J212"/>
          <cell r="K212">
            <v>5</v>
          </cell>
          <cell r="L212">
            <v>1000</v>
          </cell>
          <cell r="M212" t="str">
            <v>セミナー受講料として</v>
          </cell>
          <cell r="N212" t="str">
            <v>床）雑費</v>
          </cell>
          <cell r="O212" t="str">
            <v>第54回日本脊椎脊髄病学会学術集会</v>
          </cell>
          <cell r="P212">
            <v>1000</v>
          </cell>
          <cell r="Q212"/>
          <cell r="R212"/>
          <cell r="S212"/>
          <cell r="T212"/>
          <cell r="U212" t="str">
            <v>税込金額</v>
          </cell>
          <cell r="V212" t="str">
            <v>（税込）</v>
          </cell>
          <cell r="W212">
            <v>5000</v>
          </cell>
          <cell r="X212"/>
          <cell r="Y212" t="str">
            <v>-</v>
          </cell>
          <cell r="Z212" t="str">
            <v>2025/4/16・2025/4/17・2025/5/6</v>
          </cell>
        </row>
        <row r="213">
          <cell r="A213">
            <v>210</v>
          </cell>
          <cell r="B213" t="str">
            <v>立替申請</v>
          </cell>
          <cell r="C213">
            <v>45797</v>
          </cell>
          <cell r="D213" t="str">
            <v>延與　良夫</v>
          </cell>
          <cell r="E213" t="str">
            <v>延與Dr</v>
          </cell>
          <cell r="F213" t="str">
            <v>使途特定寄付金</v>
          </cell>
          <cell r="G213"/>
          <cell r="H213" t="str">
            <v>第54回日本脊椎脊髄病学会学術集会
教育研修講演４・７・８ 受講料</v>
          </cell>
          <cell r="I213"/>
          <cell r="J213"/>
          <cell r="K213">
            <v>3</v>
          </cell>
          <cell r="L213">
            <v>1000</v>
          </cell>
          <cell r="M213" t="str">
            <v>教育研修講演受講料として</v>
          </cell>
          <cell r="N213" t="str">
            <v>床）雑費</v>
          </cell>
          <cell r="O213" t="str">
            <v>第54回日本脊椎脊髄病学会学術集会</v>
          </cell>
          <cell r="P213">
            <v>1000</v>
          </cell>
          <cell r="Q213"/>
          <cell r="R213"/>
          <cell r="S213"/>
          <cell r="T213"/>
          <cell r="U213" t="str">
            <v>税込金額</v>
          </cell>
          <cell r="V213" t="str">
            <v>（税込）</v>
          </cell>
          <cell r="W213">
            <v>3000</v>
          </cell>
          <cell r="X213"/>
          <cell r="Y213" t="str">
            <v>-</v>
          </cell>
          <cell r="Z213">
            <v>45783</v>
          </cell>
        </row>
        <row r="214">
          <cell r="A214">
            <v>211</v>
          </cell>
          <cell r="B214" t="str">
            <v>施行</v>
          </cell>
          <cell r="C214">
            <v>45799</v>
          </cell>
          <cell r="D214" t="str">
            <v>土生川　千珠</v>
          </cell>
          <cell r="E214" t="str">
            <v>土生川Dr</v>
          </cell>
          <cell r="F214" t="str">
            <v>オムロン共同研究</v>
          </cell>
          <cell r="G214"/>
          <cell r="H214" t="str">
            <v>令和７年度　日本小児科学会和歌山地方会年会費</v>
          </cell>
          <cell r="I214"/>
          <cell r="J214"/>
          <cell r="K214">
            <v>1</v>
          </cell>
          <cell r="L214">
            <v>5000</v>
          </cell>
          <cell r="M214" t="str">
            <v>令和７年度年会費として
振込手数料負担（\203）</v>
          </cell>
          <cell r="N214" t="str">
            <v>床）雑費</v>
          </cell>
          <cell r="O214" t="str">
            <v>日本小児科学会和歌山地方会</v>
          </cell>
          <cell r="P214">
            <v>5000</v>
          </cell>
          <cell r="Q214"/>
          <cell r="R214"/>
          <cell r="S214"/>
          <cell r="T214"/>
          <cell r="U214" t="str">
            <v>不課税</v>
          </cell>
          <cell r="V214" t="str">
            <v>不課税</v>
          </cell>
          <cell r="W214">
            <v>5000</v>
          </cell>
          <cell r="X214"/>
          <cell r="Y214" t="str">
            <v>-</v>
          </cell>
          <cell r="Z214">
            <v>45806</v>
          </cell>
        </row>
        <row r="215">
          <cell r="A215">
            <v>212</v>
          </cell>
          <cell r="B215" t="str">
            <v>施行</v>
          </cell>
          <cell r="C215">
            <v>45800</v>
          </cell>
          <cell r="D215" t="str">
            <v>仲河　恒志</v>
          </cell>
          <cell r="E215" t="str">
            <v>仲河Dr</v>
          </cell>
          <cell r="F215" t="str">
            <v>受託研究</v>
          </cell>
          <cell r="G215"/>
          <cell r="H215" t="str">
            <v>日本脳卒中の外科学会　年会費</v>
          </cell>
          <cell r="I215" t="str">
            <v>－</v>
          </cell>
          <cell r="J215" t="str">
            <v>－</v>
          </cell>
          <cell r="K215">
            <v>1</v>
          </cell>
          <cell r="L215">
            <v>10000</v>
          </cell>
          <cell r="M215" t="str">
            <v>2025年度年会費として
振込手数料負担（\203）</v>
          </cell>
          <cell r="N215" t="str">
            <v>床）雑費</v>
          </cell>
          <cell r="O215" t="str">
            <v>日本脳卒中の外科学会</v>
          </cell>
          <cell r="P215">
            <v>10000</v>
          </cell>
          <cell r="Q215"/>
          <cell r="R215"/>
          <cell r="S215"/>
          <cell r="T215"/>
          <cell r="U215" t="str">
            <v>不課税</v>
          </cell>
          <cell r="V215" t="str">
            <v>不課税</v>
          </cell>
          <cell r="W215">
            <v>10000</v>
          </cell>
          <cell r="X215"/>
          <cell r="Y215" t="str">
            <v>-</v>
          </cell>
          <cell r="Z215">
            <v>45806</v>
          </cell>
        </row>
        <row r="216">
          <cell r="A216">
            <v>213</v>
          </cell>
          <cell r="B216" t="str">
            <v>施行</v>
          </cell>
          <cell r="C216">
            <v>45803</v>
          </cell>
          <cell r="D216" t="str">
            <v>北市　正則</v>
          </cell>
          <cell r="E216"/>
          <cell r="F216" t="str">
            <v>施設管理費</v>
          </cell>
          <cell r="G216"/>
          <cell r="H216" t="str">
            <v>文献複写料の支払い</v>
          </cell>
          <cell r="I216"/>
          <cell r="J216"/>
          <cell r="K216">
            <v>1</v>
          </cell>
          <cell r="L216" t="str">
            <v>－</v>
          </cell>
          <cell r="M216" t="str">
            <v>臨床研究業務に必要なため</v>
          </cell>
          <cell r="N216" t="str">
            <v>床）雑費</v>
          </cell>
          <cell r="O216" t="str">
            <v>文献情報センター</v>
          </cell>
          <cell r="P216">
            <v>2260</v>
          </cell>
          <cell r="Q216"/>
          <cell r="R216"/>
          <cell r="S216"/>
          <cell r="T216"/>
          <cell r="U216" t="str">
            <v>不課税</v>
          </cell>
          <cell r="V216" t="str">
            <v>不課税</v>
          </cell>
          <cell r="W216">
            <v>2260</v>
          </cell>
          <cell r="X216"/>
          <cell r="Y216">
            <v>45791</v>
          </cell>
          <cell r="Z216">
            <v>45799</v>
          </cell>
        </row>
        <row r="217">
          <cell r="A217">
            <v>214</v>
          </cell>
          <cell r="B217" t="str">
            <v>施行</v>
          </cell>
          <cell r="C217">
            <v>45806</v>
          </cell>
          <cell r="D217" t="str">
            <v>橋爪　俊和</v>
          </cell>
          <cell r="E217" t="str">
            <v>橋爪Dr</v>
          </cell>
          <cell r="F217" t="str">
            <v>受託研究</v>
          </cell>
          <cell r="G217"/>
          <cell r="H217" t="str">
            <v>国立医療学会　年会費</v>
          </cell>
          <cell r="I217" t="str">
            <v>－</v>
          </cell>
          <cell r="J217" t="str">
            <v>－</v>
          </cell>
          <cell r="K217">
            <v>1</v>
          </cell>
          <cell r="L217">
            <v>9000</v>
          </cell>
          <cell r="M217" t="str">
            <v>令和7年度分として</v>
          </cell>
          <cell r="N217" t="str">
            <v>床）雑費</v>
          </cell>
          <cell r="O217" t="str">
            <v>国立医療学会</v>
          </cell>
          <cell r="P217">
            <v>9000</v>
          </cell>
          <cell r="Q217"/>
          <cell r="R217"/>
          <cell r="S217"/>
          <cell r="T217"/>
          <cell r="U217" t="str">
            <v>不課税</v>
          </cell>
          <cell r="V217" t="str">
            <v>不課税</v>
          </cell>
          <cell r="W217">
            <v>9000</v>
          </cell>
          <cell r="X217"/>
          <cell r="Y217" t="str">
            <v>-</v>
          </cell>
          <cell r="Z217">
            <v>45828</v>
          </cell>
        </row>
        <row r="218">
          <cell r="A218">
            <v>215</v>
          </cell>
          <cell r="B218" t="str">
            <v>立替申請</v>
          </cell>
          <cell r="C218">
            <v>45811</v>
          </cell>
          <cell r="D218" t="str">
            <v>石井　健次</v>
          </cell>
          <cell r="E218" t="str">
            <v>仲河Dr</v>
          </cell>
          <cell r="F218" t="str">
            <v>受託研究</v>
          </cell>
          <cell r="G218"/>
          <cell r="H218" t="str">
            <v>日本脳神経外科コングレス　2025年度会費</v>
          </cell>
          <cell r="I218"/>
          <cell r="J218"/>
          <cell r="K218">
            <v>1</v>
          </cell>
          <cell r="L218">
            <v>15000</v>
          </cell>
          <cell r="M218" t="str">
            <v>2025年度年会費として
（2025/4/1～2026/3/31）</v>
          </cell>
          <cell r="N218" t="str">
            <v>床）雑費</v>
          </cell>
          <cell r="O218" t="str">
            <v>日本脳神経外科コングレス</v>
          </cell>
          <cell r="P218">
            <v>15000</v>
          </cell>
          <cell r="Q218"/>
          <cell r="R218"/>
          <cell r="S218"/>
          <cell r="T218"/>
          <cell r="U218" t="str">
            <v>不課税</v>
          </cell>
          <cell r="V218" t="str">
            <v>不課税</v>
          </cell>
          <cell r="W218">
            <v>15000</v>
          </cell>
          <cell r="X218"/>
          <cell r="Y218" t="str">
            <v>-</v>
          </cell>
          <cell r="Z218">
            <v>45805</v>
          </cell>
        </row>
        <row r="219">
          <cell r="A219">
            <v>216</v>
          </cell>
          <cell r="B219" t="str">
            <v>施行</v>
          </cell>
          <cell r="C219">
            <v>45811</v>
          </cell>
          <cell r="D219" t="str">
            <v>石井　健次</v>
          </cell>
          <cell r="E219" t="str">
            <v>仲河Dr</v>
          </cell>
          <cell r="F219" t="str">
            <v>受託研究</v>
          </cell>
          <cell r="G219"/>
          <cell r="H219" t="str">
            <v>日本脳神経外科学会　会費（石井Dr.分）</v>
          </cell>
          <cell r="I219"/>
          <cell r="J219"/>
          <cell r="K219">
            <v>1</v>
          </cell>
          <cell r="L219">
            <v>20000</v>
          </cell>
          <cell r="M219" t="str">
            <v>令和7年度分として
振込手数料負担（\122）</v>
          </cell>
          <cell r="N219" t="str">
            <v>床）雑費</v>
          </cell>
          <cell r="O219" t="str">
            <v>日本脳神経外科学会</v>
          </cell>
          <cell r="P219">
            <v>20000</v>
          </cell>
          <cell r="Q219"/>
          <cell r="R219"/>
          <cell r="S219"/>
          <cell r="T219"/>
          <cell r="U219" t="str">
            <v>不課税</v>
          </cell>
          <cell r="V219" t="str">
            <v>不課税</v>
          </cell>
          <cell r="W219">
            <v>20000</v>
          </cell>
          <cell r="X219"/>
          <cell r="Y219" t="str">
            <v>-</v>
          </cell>
          <cell r="Z219"/>
        </row>
        <row r="220">
          <cell r="A220">
            <v>217</v>
          </cell>
          <cell r="B220" t="str">
            <v>立替申請</v>
          </cell>
          <cell r="C220">
            <v>45813</v>
          </cell>
          <cell r="D220" t="str">
            <v>辻本　修平</v>
          </cell>
          <cell r="E220" t="str">
            <v>延與Dr</v>
          </cell>
          <cell r="F220" t="str">
            <v>使途特定寄付金</v>
          </cell>
          <cell r="G220"/>
          <cell r="H220" t="str">
            <v>日本手外科学会・国際手外科学会連合　年会費</v>
          </cell>
          <cell r="I220"/>
          <cell r="J220"/>
          <cell r="K220">
            <v>1</v>
          </cell>
          <cell r="L220">
            <v>20000</v>
          </cell>
          <cell r="M220" t="str">
            <v>　2025年度年会費として</v>
          </cell>
          <cell r="N220" t="str">
            <v>床）雑費</v>
          </cell>
          <cell r="O220" t="str">
            <v>一般社団法人 日本手外科学会</v>
          </cell>
          <cell r="P220">
            <v>20000</v>
          </cell>
          <cell r="Q220"/>
          <cell r="R220"/>
          <cell r="S220"/>
          <cell r="T220"/>
          <cell r="U220" t="str">
            <v>不課税</v>
          </cell>
          <cell r="V220" t="str">
            <v>不課税</v>
          </cell>
          <cell r="W220">
            <v>20000</v>
          </cell>
          <cell r="X220"/>
          <cell r="Y220" t="str">
            <v>-</v>
          </cell>
          <cell r="Z220">
            <v>45794</v>
          </cell>
        </row>
        <row r="221">
          <cell r="A221">
            <v>218</v>
          </cell>
          <cell r="B221" t="str">
            <v>購入</v>
          </cell>
          <cell r="C221">
            <v>45819</v>
          </cell>
          <cell r="D221" t="str">
            <v>橋爪　俊和</v>
          </cell>
          <cell r="E221" t="str">
            <v>橋爪Dr</v>
          </cell>
          <cell r="F221" t="str">
            <v>受託研究</v>
          </cell>
          <cell r="G221"/>
          <cell r="H221" t="str">
            <v>バナースタンド・タペストリー（ﾃﾞｻﾞｲﾅｰｽﾞﾌﾟﾗﾝ）・タペストリー収納袋及び送料</v>
          </cell>
          <cell r="I221"/>
          <cell r="J221"/>
          <cell r="K221">
            <v>1</v>
          </cell>
          <cell r="L221" t="str">
            <v>－</v>
          </cell>
          <cell r="M221" t="str">
            <v>研修医や看護師の募集活動や健康フェスタ等のイベントに使用するため</v>
          </cell>
          <cell r="N221" t="str">
            <v>床）消耗器具備品費</v>
          </cell>
          <cell r="O221" t="str">
            <v>株式会社ハクロマーク製作所</v>
          </cell>
          <cell r="P221">
            <v>51810</v>
          </cell>
          <cell r="Q221"/>
          <cell r="R221"/>
          <cell r="S221"/>
          <cell r="T221"/>
          <cell r="U221" t="str">
            <v>税込金額</v>
          </cell>
          <cell r="V221" t="str">
            <v>（税込）</v>
          </cell>
          <cell r="W221">
            <v>51810</v>
          </cell>
          <cell r="X221"/>
          <cell r="Y221"/>
          <cell r="Z221"/>
        </row>
        <row r="222">
          <cell r="A222">
            <v>219</v>
          </cell>
          <cell r="B222" t="str">
            <v>施行</v>
          </cell>
          <cell r="C222">
            <v>45820</v>
          </cell>
          <cell r="D222" t="str">
            <v>土生川　千珠</v>
          </cell>
          <cell r="E222" t="str">
            <v>土生川Dr</v>
          </cell>
          <cell r="F222" t="str">
            <v>【科研費】</v>
          </cell>
          <cell r="G222"/>
          <cell r="H222" t="str">
            <v>「子どものこころの健診システム」改修費用</v>
          </cell>
          <cell r="I222"/>
          <cell r="J222"/>
          <cell r="K222">
            <v>1</v>
          </cell>
          <cell r="L222" t="str">
            <v>－</v>
          </cell>
          <cell r="M222" t="str">
            <v>健診結果取得用QRコード設置プログラム作成のため</v>
          </cell>
          <cell r="N222" t="str">
            <v>床）委託費</v>
          </cell>
          <cell r="O222" t="str">
            <v>株式会社 TIME INNOVATION</v>
          </cell>
          <cell r="P222">
            <v>100000</v>
          </cell>
          <cell r="Q222"/>
          <cell r="R222"/>
          <cell r="S222"/>
          <cell r="T222"/>
          <cell r="U222" t="str">
            <v>税込金額</v>
          </cell>
          <cell r="V222" t="str">
            <v>（税込）</v>
          </cell>
          <cell r="W222">
            <v>100000</v>
          </cell>
          <cell r="X222"/>
          <cell r="Y222" t="str">
            <v>-</v>
          </cell>
          <cell r="Z222">
            <v>45828</v>
          </cell>
        </row>
        <row r="223">
          <cell r="A223">
            <v>220</v>
          </cell>
          <cell r="B223" t="str">
            <v>購入</v>
          </cell>
          <cell r="C223">
            <v>45820</v>
          </cell>
          <cell r="D223" t="str">
            <v>仲河　恒志</v>
          </cell>
          <cell r="E223" t="str">
            <v>仲河Dr</v>
          </cell>
          <cell r="F223" t="str">
            <v>受託研究</v>
          </cell>
          <cell r="G223"/>
          <cell r="H223" t="str">
            <v>深部用マイクロ持針器（全長195mm/有効長90mm/60°強弯）</v>
          </cell>
          <cell r="I223" t="str">
            <v>SBTi-90N-60</v>
          </cell>
          <cell r="J223" t="str">
            <v>㈱高山医療機械製作所</v>
          </cell>
          <cell r="K223">
            <v>1</v>
          </cell>
          <cell r="L223">
            <v>245000</v>
          </cell>
          <cell r="M223" t="str">
            <v>臨床研究業務に必要なため</v>
          </cell>
          <cell r="N223" t="str">
            <v>床）研究用消耗器具備品費</v>
          </cell>
          <cell r="O223" t="str">
            <v>㈱大黒</v>
          </cell>
          <cell r="P223">
            <v>215600</v>
          </cell>
          <cell r="Q223"/>
          <cell r="R223"/>
          <cell r="S223"/>
          <cell r="T223"/>
          <cell r="U223" t="str">
            <v>税込金額</v>
          </cell>
          <cell r="V223" t="str">
            <v>（税込）</v>
          </cell>
          <cell r="W223">
            <v>215600</v>
          </cell>
          <cell r="X223"/>
          <cell r="Y223">
            <v>45821</v>
          </cell>
          <cell r="Z223">
            <v>45840</v>
          </cell>
        </row>
        <row r="224">
          <cell r="A224">
            <v>221</v>
          </cell>
          <cell r="B224" t="str">
            <v>購入</v>
          </cell>
          <cell r="C224">
            <v>45820</v>
          </cell>
          <cell r="D224" t="str">
            <v>仲河　恒志</v>
          </cell>
          <cell r="E224" t="str">
            <v>仲河Dr</v>
          </cell>
          <cell r="F224" t="str">
            <v>受託研究</v>
          </cell>
          <cell r="G224"/>
          <cell r="H224" t="str">
            <v>プラスチックトレイ（マット付）（内寸：幅152×長254×高38）</v>
          </cell>
          <cell r="I224" t="str">
            <v>6124A</v>
          </cell>
          <cell r="J224" t="str">
            <v>㈱名優</v>
          </cell>
          <cell r="K224">
            <v>1</v>
          </cell>
          <cell r="L224">
            <v>17000</v>
          </cell>
          <cell r="M224" t="str">
            <v>臨床研究業務に必要なため</v>
          </cell>
          <cell r="N224" t="str">
            <v>床）研究用消耗器具備品費</v>
          </cell>
          <cell r="O224" t="str">
            <v>㈱大黒</v>
          </cell>
          <cell r="P224">
            <v>15840</v>
          </cell>
          <cell r="Q224"/>
          <cell r="R224"/>
          <cell r="S224"/>
          <cell r="T224"/>
          <cell r="U224" t="str">
            <v>税込金額</v>
          </cell>
          <cell r="V224" t="str">
            <v>（税込）</v>
          </cell>
          <cell r="W224">
            <v>15840</v>
          </cell>
          <cell r="X224"/>
          <cell r="Y224">
            <v>45821</v>
          </cell>
          <cell r="Z224">
            <v>45840</v>
          </cell>
        </row>
        <row r="225">
          <cell r="A225">
            <v>222</v>
          </cell>
          <cell r="B225" t="str">
            <v>購入</v>
          </cell>
          <cell r="C225">
            <v>45820</v>
          </cell>
          <cell r="D225" t="str">
            <v>仲河　恒志</v>
          </cell>
          <cell r="E225" t="str">
            <v>仲河Dr</v>
          </cell>
          <cell r="F225" t="str">
            <v>受託研究</v>
          </cell>
          <cell r="G225"/>
          <cell r="H225" t="str">
            <v>プラム上山式マイクロ剪刀（160mm/ストレート/ギザ刃）</v>
          </cell>
          <cell r="I225" t="str">
            <v>119-101-13</v>
          </cell>
          <cell r="J225" t="str">
            <v>村中医療器㈱</v>
          </cell>
          <cell r="K225">
            <v>1</v>
          </cell>
          <cell r="L225">
            <v>114000</v>
          </cell>
          <cell r="M225" t="str">
            <v>臨床研究業務に必要なため</v>
          </cell>
          <cell r="N225" t="str">
            <v>床）研究用消耗器具備品費</v>
          </cell>
          <cell r="O225" t="str">
            <v>㈱大黒</v>
          </cell>
          <cell r="P225">
            <v>106590</v>
          </cell>
          <cell r="Q225"/>
          <cell r="R225"/>
          <cell r="S225"/>
          <cell r="T225"/>
          <cell r="U225" t="str">
            <v>税込金額</v>
          </cell>
          <cell r="V225" t="str">
            <v>（税込）</v>
          </cell>
          <cell r="W225">
            <v>106590</v>
          </cell>
          <cell r="X225"/>
          <cell r="Y225">
            <v>45821</v>
          </cell>
          <cell r="Z225">
            <v>45840</v>
          </cell>
        </row>
        <row r="226">
          <cell r="A226">
            <v>223</v>
          </cell>
          <cell r="B226" t="str">
            <v>購入</v>
          </cell>
          <cell r="C226">
            <v>45820</v>
          </cell>
          <cell r="D226" t="str">
            <v>仲河　恒志</v>
          </cell>
          <cell r="E226" t="str">
            <v>仲河Dr</v>
          </cell>
          <cell r="F226" t="str">
            <v>受託研究</v>
          </cell>
          <cell r="G226"/>
          <cell r="H226" t="str">
            <v>プラスチックトレイ（マット付）（内寸：幅101×長190×高19）</v>
          </cell>
          <cell r="I226" t="str">
            <v>4700A</v>
          </cell>
          <cell r="J226" t="str">
            <v>㈱名優</v>
          </cell>
          <cell r="K226">
            <v>1</v>
          </cell>
          <cell r="L226">
            <v>9700</v>
          </cell>
          <cell r="M226" t="str">
            <v>臨床研究業務に必要なため</v>
          </cell>
          <cell r="N226" t="str">
            <v>床）研究用消耗器具備品費</v>
          </cell>
          <cell r="O226" t="str">
            <v>㈱大黒</v>
          </cell>
          <cell r="P226">
            <v>9020</v>
          </cell>
          <cell r="Q226"/>
          <cell r="R226"/>
          <cell r="S226"/>
          <cell r="T226"/>
          <cell r="U226" t="str">
            <v>税込金額</v>
          </cell>
          <cell r="V226" t="str">
            <v>（税込）</v>
          </cell>
          <cell r="W226">
            <v>9020</v>
          </cell>
          <cell r="X226"/>
          <cell r="Y226">
            <v>45821</v>
          </cell>
          <cell r="Z226">
            <v>45840</v>
          </cell>
        </row>
        <row r="227">
          <cell r="A227">
            <v>224</v>
          </cell>
          <cell r="B227" t="str">
            <v>施行</v>
          </cell>
          <cell r="C227">
            <v>45820</v>
          </cell>
          <cell r="D227" t="str">
            <v>石井　健次</v>
          </cell>
          <cell r="E227"/>
          <cell r="F227" t="str">
            <v>施設管理費</v>
          </cell>
          <cell r="G227"/>
          <cell r="H227" t="str">
            <v>文献複写料の支払い</v>
          </cell>
          <cell r="I227"/>
          <cell r="J227"/>
          <cell r="K227">
            <v>1</v>
          </cell>
          <cell r="L227" t="str">
            <v>－</v>
          </cell>
          <cell r="M227" t="str">
            <v>臨床研究業務に必要なため</v>
          </cell>
          <cell r="N227" t="str">
            <v>床）雑費</v>
          </cell>
          <cell r="O227" t="str">
            <v>文献情報センター</v>
          </cell>
          <cell r="P227">
            <v>420</v>
          </cell>
          <cell r="Q227"/>
          <cell r="R227"/>
          <cell r="S227"/>
          <cell r="T227"/>
          <cell r="U227" t="str">
            <v>不課税</v>
          </cell>
          <cell r="V227" t="str">
            <v>不課税</v>
          </cell>
          <cell r="W227">
            <v>420</v>
          </cell>
          <cell r="X227"/>
          <cell r="Y227">
            <v>45812</v>
          </cell>
          <cell r="Z227">
            <v>45817</v>
          </cell>
        </row>
        <row r="228">
          <cell r="A228">
            <v>225</v>
          </cell>
          <cell r="B228" t="str">
            <v>立替申請</v>
          </cell>
          <cell r="C228">
            <v>45820</v>
          </cell>
          <cell r="D228" t="str">
            <v>丸山　隆子</v>
          </cell>
          <cell r="E228" t="str">
            <v>泉Dr</v>
          </cell>
          <cell r="F228" t="str">
            <v>受託研究</v>
          </cell>
          <cell r="G228"/>
          <cell r="H228" t="str">
            <v>「第67回日本小児神経学会学術集会」参加費</v>
          </cell>
          <cell r="I228"/>
          <cell r="J228"/>
          <cell r="K228">
            <v>1</v>
          </cell>
          <cell r="L228" t="str">
            <v>－</v>
          </cell>
          <cell r="M228" t="str">
            <v>「第67回日本小児神経学会学術集会」聴講のための参加費として</v>
          </cell>
          <cell r="N228" t="str">
            <v>床）雑費</v>
          </cell>
          <cell r="O228" t="str">
            <v>第67回日本小児神経学会学術集会</v>
          </cell>
          <cell r="P228">
            <v>5000</v>
          </cell>
          <cell r="Q228"/>
          <cell r="R228"/>
          <cell r="S228"/>
          <cell r="T228"/>
          <cell r="U228" t="str">
            <v>税込金額</v>
          </cell>
          <cell r="V228" t="str">
            <v>（税込）</v>
          </cell>
          <cell r="W228">
            <v>5000</v>
          </cell>
          <cell r="X228"/>
          <cell r="Y228" t="str">
            <v>-</v>
          </cell>
          <cell r="Z228">
            <v>45771</v>
          </cell>
        </row>
        <row r="229">
          <cell r="A229">
            <v>226</v>
          </cell>
          <cell r="B229" t="str">
            <v>購入</v>
          </cell>
          <cell r="C229">
            <v>45820</v>
          </cell>
          <cell r="D229" t="str">
            <v>伊藤　雅矩</v>
          </cell>
          <cell r="E229" t="str">
            <v>仲河Dr</v>
          </cell>
          <cell r="F229" t="str">
            <v>受託研究</v>
          </cell>
          <cell r="H229" t="str">
            <v>マイクロリングピンセット ストレート（先端1mm/全長180mm）</v>
          </cell>
          <cell r="I229" t="str">
            <v>402-120-02</v>
          </cell>
          <cell r="J229" t="str">
            <v>村中医療器㈱</v>
          </cell>
          <cell r="K229">
            <v>1</v>
          </cell>
          <cell r="L229">
            <v>50000</v>
          </cell>
          <cell r="M229" t="str">
            <v>臨床研究業務に必要なため</v>
          </cell>
          <cell r="N229" t="str">
            <v>床）研究用消耗器具備品費</v>
          </cell>
          <cell r="O229" t="str">
            <v>㈱大黒</v>
          </cell>
          <cell r="P229">
            <v>44000</v>
          </cell>
          <cell r="U229" t="str">
            <v>税込金額</v>
          </cell>
          <cell r="V229" t="str">
            <v>（税込）</v>
          </cell>
          <cell r="W229">
            <v>44000</v>
          </cell>
          <cell r="Y229">
            <v>45821</v>
          </cell>
          <cell r="Z229">
            <v>45840</v>
          </cell>
        </row>
        <row r="230">
          <cell r="A230">
            <v>227</v>
          </cell>
          <cell r="B230" t="str">
            <v>立替申請</v>
          </cell>
          <cell r="C230">
            <v>45825</v>
          </cell>
          <cell r="D230" t="str">
            <v>蓬莱　真岐</v>
          </cell>
          <cell r="E230" t="str">
            <v>橋爪Dr</v>
          </cell>
          <cell r="F230" t="str">
            <v>受託研究</v>
          </cell>
          <cell r="H230" t="str">
            <v>バナースタンド・タペストリー（ﾃﾞｻﾞｲﾅｰｽﾞﾌﾟﾗﾝ）・タペストリー収納袋及び送料</v>
          </cell>
          <cell r="K230">
            <v>1</v>
          </cell>
          <cell r="L230" t="str">
            <v>－</v>
          </cell>
          <cell r="M230" t="str">
            <v>振込確認後の出荷になり、料金先払いになっているため
（橋爪Dr.了承済）
内送料分1,100円は 床）通信費（ 床）運搬費 ）</v>
          </cell>
          <cell r="N230" t="str">
            <v>床）消耗器具備品費</v>
          </cell>
          <cell r="O230" t="str">
            <v>株式会社ハクロマーク製作所</v>
          </cell>
          <cell r="P230">
            <v>55110</v>
          </cell>
          <cell r="U230" t="str">
            <v>税込金額</v>
          </cell>
          <cell r="V230" t="str">
            <v>（税込）</v>
          </cell>
          <cell r="W230">
            <v>55110</v>
          </cell>
          <cell r="Y230" t="str">
            <v>-</v>
          </cell>
          <cell r="Z230">
            <v>45824</v>
          </cell>
        </row>
        <row r="231">
          <cell r="A231">
            <v>228</v>
          </cell>
          <cell r="B231" t="str">
            <v>購入</v>
          </cell>
          <cell r="C231">
            <v>45826</v>
          </cell>
          <cell r="D231" t="str">
            <v>倫理委員会</v>
          </cell>
          <cell r="E231" t="str">
            <v>臨床研究部管理費研究費</v>
          </cell>
          <cell r="F231"/>
          <cell r="G231"/>
          <cell r="H231" t="str">
            <v>お茶</v>
          </cell>
          <cell r="I231"/>
          <cell r="J231"/>
          <cell r="K231">
            <v>3</v>
          </cell>
          <cell r="L231">
            <v>149</v>
          </cell>
          <cell r="M231" t="str">
            <v>6月2日開催の倫理委員会外部委員用</v>
          </cell>
          <cell r="N231" t="str">
            <v>床）雑費</v>
          </cell>
          <cell r="O231" t="str">
            <v>株式会社光洋</v>
          </cell>
          <cell r="P231">
            <v>149</v>
          </cell>
          <cell r="U231" t="str">
            <v>税込金額</v>
          </cell>
          <cell r="V231" t="str">
            <v>（税込）</v>
          </cell>
          <cell r="W231">
            <v>447</v>
          </cell>
          <cell r="Y231"/>
          <cell r="Z231">
            <v>45810</v>
          </cell>
        </row>
        <row r="232">
          <cell r="A232">
            <v>229</v>
          </cell>
          <cell r="B232" t="str">
            <v>購入</v>
          </cell>
          <cell r="C232">
            <v>45826</v>
          </cell>
          <cell r="D232" t="str">
            <v>治験管理室</v>
          </cell>
          <cell r="E232" t="str">
            <v>臨床研究部管理費研究費</v>
          </cell>
          <cell r="F232"/>
          <cell r="G232"/>
          <cell r="H232" t="str">
            <v>お茶</v>
          </cell>
          <cell r="I232"/>
          <cell r="J232"/>
          <cell r="K232">
            <v>1</v>
          </cell>
          <cell r="L232">
            <v>108</v>
          </cell>
          <cell r="M232" t="str">
            <v>6月2日開催の治験審査委員会外部委員用</v>
          </cell>
          <cell r="N232" t="str">
            <v>床）雑費</v>
          </cell>
          <cell r="O232" t="str">
            <v>株式会社光洋</v>
          </cell>
          <cell r="P232">
            <v>108</v>
          </cell>
          <cell r="U232" t="str">
            <v>税込金額</v>
          </cell>
          <cell r="V232" t="str">
            <v>（税込）</v>
          </cell>
          <cell r="W232">
            <v>108</v>
          </cell>
          <cell r="Y232"/>
          <cell r="Z232">
            <v>45810</v>
          </cell>
        </row>
        <row r="233">
          <cell r="A233">
            <v>230</v>
          </cell>
          <cell r="B233" t="str">
            <v>立替申請</v>
          </cell>
          <cell r="C233">
            <v>45826</v>
          </cell>
          <cell r="D233" t="str">
            <v>土生川　千珠</v>
          </cell>
          <cell r="E233" t="str">
            <v>土生川Dr</v>
          </cell>
          <cell r="F233" t="str">
            <v>オムロン共同研究</v>
          </cell>
          <cell r="H233" t="str">
            <v>「第36回日本小児科医会総会フォーラムinKOBE」参加費</v>
          </cell>
          <cell r="K233">
            <v>1</v>
          </cell>
          <cell r="L233">
            <v>17000</v>
          </cell>
          <cell r="M233" t="str">
            <v>「第36回日本小児科医会総会フォーラムinKOBE」参加費として</v>
          </cell>
          <cell r="N233" t="str">
            <v>床）雑費</v>
          </cell>
          <cell r="O233" t="str">
            <v>第36回日本小児科医会総会フォーラムinKOBE</v>
          </cell>
          <cell r="P233">
            <v>17000</v>
          </cell>
          <cell r="U233" t="str">
            <v>税込金額</v>
          </cell>
          <cell r="V233" t="str">
            <v>（税込）</v>
          </cell>
          <cell r="W233">
            <v>17000</v>
          </cell>
          <cell r="Y233" t="str">
            <v>-</v>
          </cell>
          <cell r="Z233">
            <v>45820</v>
          </cell>
        </row>
        <row r="234">
          <cell r="A234">
            <v>231</v>
          </cell>
          <cell r="B234" t="str">
            <v>施行</v>
          </cell>
          <cell r="C234">
            <v>45828</v>
          </cell>
          <cell r="D234" t="str">
            <v>北市　正則</v>
          </cell>
          <cell r="E234"/>
          <cell r="F234" t="str">
            <v>施設管理費</v>
          </cell>
          <cell r="G234"/>
          <cell r="H234" t="str">
            <v>文献複写料の支払い</v>
          </cell>
          <cell r="I234"/>
          <cell r="J234"/>
          <cell r="K234">
            <v>1</v>
          </cell>
          <cell r="L234" t="str">
            <v>－</v>
          </cell>
          <cell r="M234" t="str">
            <v>臨床研究業務に必要なため</v>
          </cell>
          <cell r="N234" t="str">
            <v>床）雑費</v>
          </cell>
          <cell r="O234" t="str">
            <v>文献情報センター</v>
          </cell>
          <cell r="P234">
            <v>180</v>
          </cell>
          <cell r="U234" t="str">
            <v>不課税</v>
          </cell>
          <cell r="V234" t="str">
            <v>不課税</v>
          </cell>
          <cell r="W234">
            <v>180</v>
          </cell>
          <cell r="Y234">
            <v>45824</v>
          </cell>
          <cell r="Z234">
            <v>45828</v>
          </cell>
        </row>
        <row r="235">
          <cell r="A235">
            <v>232</v>
          </cell>
          <cell r="B235" t="str">
            <v>購入</v>
          </cell>
          <cell r="C235">
            <v>45828</v>
          </cell>
          <cell r="D235" t="str">
            <v>伊藤　雅矩</v>
          </cell>
          <cell r="E235" t="str">
            <v>仲河Dr</v>
          </cell>
          <cell r="F235" t="str">
            <v>受託研究</v>
          </cell>
          <cell r="H235" t="str">
            <v>PC　iMac　グリーン</v>
          </cell>
          <cell r="K235">
            <v>1</v>
          </cell>
          <cell r="M235" t="str">
            <v>臨床研究業務に必要なため</v>
          </cell>
          <cell r="N235" t="str">
            <v>床）消耗器具備品費</v>
          </cell>
          <cell r="O235" t="str">
            <v>金與</v>
          </cell>
          <cell r="P235">
            <v>288200</v>
          </cell>
          <cell r="U235" t="str">
            <v>税込金額</v>
          </cell>
          <cell r="V235" t="str">
            <v>（税込）</v>
          </cell>
          <cell r="W235">
            <v>288200</v>
          </cell>
          <cell r="Y235">
            <v>45831</v>
          </cell>
          <cell r="Z235">
            <v>45838</v>
          </cell>
        </row>
        <row r="236">
          <cell r="A236">
            <v>233</v>
          </cell>
          <cell r="B236" t="str">
            <v>立替申請</v>
          </cell>
          <cell r="C236">
            <v>45838</v>
          </cell>
          <cell r="D236" t="str">
            <v>橋爪　俊和</v>
          </cell>
          <cell r="E236" t="str">
            <v>橋爪Dr</v>
          </cell>
          <cell r="F236" t="str">
            <v>受託研究</v>
          </cell>
          <cell r="H236" t="str">
            <v>第１回 田辺地域・病診連携意見交換会　負担金</v>
          </cell>
          <cell r="K236">
            <v>8</v>
          </cell>
          <cell r="L236">
            <v>8000</v>
          </cell>
          <cell r="M236" t="str">
            <v>第１回 田辺地域・病診連携意見交換会会費として
参加者 : 院長・副院長・延與先生・川崎先生・木下幾晴先生・田村先生・知野先生・濵先生（８名）</v>
          </cell>
          <cell r="N236" t="str">
            <v>床）雑費</v>
          </cell>
          <cell r="O236" t="str">
            <v>一般社団法人田辺市医師会</v>
          </cell>
          <cell r="P236">
            <v>8000</v>
          </cell>
          <cell r="U236" t="str">
            <v>税込金額</v>
          </cell>
          <cell r="V236" t="str">
            <v>（税込）</v>
          </cell>
          <cell r="W236">
            <v>64000</v>
          </cell>
          <cell r="Y236" t="str">
            <v>-</v>
          </cell>
          <cell r="Z236">
            <v>45834</v>
          </cell>
        </row>
        <row r="237">
          <cell r="A237">
            <v>234</v>
          </cell>
          <cell r="B237" t="str">
            <v>施行</v>
          </cell>
          <cell r="C237">
            <v>45838</v>
          </cell>
          <cell r="D237" t="str">
            <v>仲河　恒志</v>
          </cell>
          <cell r="F237" t="str">
            <v>施設管理費</v>
          </cell>
          <cell r="H237" t="str">
            <v>文献複写料の支払い</v>
          </cell>
          <cell r="I237"/>
          <cell r="J237"/>
          <cell r="K237">
            <v>1</v>
          </cell>
          <cell r="L237" t="str">
            <v>－</v>
          </cell>
          <cell r="M237" t="str">
            <v>臨床研究業務に必要なため</v>
          </cell>
          <cell r="N237" t="str">
            <v>床）雑費</v>
          </cell>
          <cell r="O237" t="str">
            <v>文献情報センター</v>
          </cell>
          <cell r="P237">
            <v>730</v>
          </cell>
          <cell r="U237" t="str">
            <v>不課税</v>
          </cell>
          <cell r="V237" t="str">
            <v>不課税</v>
          </cell>
          <cell r="W237">
            <v>730</v>
          </cell>
          <cell r="Y237">
            <v>45832</v>
          </cell>
          <cell r="Z237">
            <v>45838</v>
          </cell>
        </row>
        <row r="238">
          <cell r="A238">
            <v>235</v>
          </cell>
          <cell r="B238" t="str">
            <v>施行</v>
          </cell>
          <cell r="C238">
            <v>45839</v>
          </cell>
          <cell r="D238" t="str">
            <v>土生川　千珠</v>
          </cell>
          <cell r="E238" t="str">
            <v>土生川Dr</v>
          </cell>
          <cell r="F238" t="str">
            <v>オムロン共同研究</v>
          </cell>
          <cell r="H238" t="str">
            <v>日本小児呼吸器学会年会費</v>
          </cell>
          <cell r="I238"/>
          <cell r="J238"/>
          <cell r="K238">
            <v>1</v>
          </cell>
          <cell r="L238">
            <v>10000</v>
          </cell>
          <cell r="M238" t="str">
            <v>2025年度分として
支払手数料負担（\203）</v>
          </cell>
          <cell r="N238" t="str">
            <v>床）雑費</v>
          </cell>
          <cell r="O238" t="str">
            <v>日本小児呼吸器学会</v>
          </cell>
          <cell r="P238">
            <v>10000</v>
          </cell>
          <cell r="U238" t="str">
            <v>不課税</v>
          </cell>
          <cell r="V238" t="str">
            <v>不課税</v>
          </cell>
          <cell r="W238">
            <v>10000</v>
          </cell>
          <cell r="Y238" t="str">
            <v>-</v>
          </cell>
          <cell r="Z238">
            <v>45860</v>
          </cell>
        </row>
        <row r="239">
          <cell r="A239">
            <v>236</v>
          </cell>
          <cell r="B239" t="str">
            <v>立替申請</v>
          </cell>
          <cell r="C239">
            <v>45842</v>
          </cell>
          <cell r="D239" t="str">
            <v>土生川　千珠</v>
          </cell>
          <cell r="E239" t="str">
            <v>土生川Dr</v>
          </cell>
          <cell r="F239" t="str">
            <v>オムロン共同研究</v>
          </cell>
          <cell r="H239" t="str">
            <v>「日本睡眠学会第49回定期学術集会」参加費</v>
          </cell>
          <cell r="K239">
            <v>1</v>
          </cell>
          <cell r="L239">
            <v>12000</v>
          </cell>
          <cell r="M239" t="str">
            <v>「日本睡眠学会第49回定期学術集会」参加登録費として</v>
          </cell>
          <cell r="N239" t="str">
            <v>床）雑費</v>
          </cell>
          <cell r="O239" t="str">
            <v>一般社団法人 日本睡眠学会</v>
          </cell>
          <cell r="P239">
            <v>12000</v>
          </cell>
          <cell r="U239" t="str">
            <v>税込金額</v>
          </cell>
          <cell r="V239" t="str">
            <v>（税込）</v>
          </cell>
          <cell r="W239">
            <v>12000</v>
          </cell>
          <cell r="Y239" t="str">
            <v>-</v>
          </cell>
          <cell r="Z239">
            <v>45834</v>
          </cell>
        </row>
        <row r="240">
          <cell r="A240">
            <v>237</v>
          </cell>
          <cell r="B240" t="str">
            <v>立替申請</v>
          </cell>
          <cell r="C240">
            <v>45845</v>
          </cell>
          <cell r="D240" t="str">
            <v>丸山　隆子</v>
          </cell>
          <cell r="E240" t="str">
            <v>泉Dr</v>
          </cell>
          <cell r="F240" t="str">
            <v>受託研究</v>
          </cell>
          <cell r="H240" t="str">
            <v>「日本認知・行動療法学会　第51回大会」参加費</v>
          </cell>
          <cell r="K240">
            <v>1</v>
          </cell>
          <cell r="L240" t="str">
            <v>－</v>
          </cell>
          <cell r="M240" t="str">
            <v>「日本認知・行動療法学会　第51回大会」聴講のための参加費として</v>
          </cell>
          <cell r="N240" t="str">
            <v>床）雑費</v>
          </cell>
          <cell r="O240" t="str">
            <v>一般社団法人 日本認知・行動療法学会</v>
          </cell>
          <cell r="P240">
            <v>17000</v>
          </cell>
          <cell r="U240" t="str">
            <v>不課税</v>
          </cell>
          <cell r="V240" t="str">
            <v>不課税</v>
          </cell>
          <cell r="W240">
            <v>17000</v>
          </cell>
          <cell r="Y240" t="str">
            <v>-</v>
          </cell>
          <cell r="Z240">
            <v>45829</v>
          </cell>
        </row>
        <row r="241">
          <cell r="A241">
            <v>238</v>
          </cell>
          <cell r="B241" t="str">
            <v>購入</v>
          </cell>
          <cell r="C241">
            <v>45846</v>
          </cell>
          <cell r="D241" t="str">
            <v>土生川　千珠</v>
          </cell>
          <cell r="E241" t="str">
            <v>土生川Dr</v>
          </cell>
          <cell r="F241" t="str">
            <v>【科研費】</v>
          </cell>
          <cell r="H241" t="str">
            <v>タブレットPC　Redmi Pad Pro 6GB+128GB　グラファイトグレー</v>
          </cell>
          <cell r="J241" t="str">
            <v>xiaomi</v>
          </cell>
          <cell r="K241">
            <v>2</v>
          </cell>
          <cell r="L241" t="str">
            <v>－</v>
          </cell>
          <cell r="M241" t="str">
            <v>臨床研究業務に必要なため</v>
          </cell>
          <cell r="N241" t="str">
            <v>床）消耗器具備品費</v>
          </cell>
          <cell r="O241" t="str">
            <v>金與</v>
          </cell>
          <cell r="P241">
            <v>32450</v>
          </cell>
          <cell r="U241" t="str">
            <v>税込金額</v>
          </cell>
          <cell r="V241" t="str">
            <v>（税込）</v>
          </cell>
          <cell r="W241">
            <v>64900</v>
          </cell>
          <cell r="Y241"/>
          <cell r="Z241"/>
        </row>
        <row r="242">
          <cell r="A242">
            <v>239</v>
          </cell>
          <cell r="B242" t="str">
            <v>購入</v>
          </cell>
          <cell r="C242">
            <v>45853</v>
          </cell>
          <cell r="D242" t="str">
            <v>治験管理室</v>
          </cell>
          <cell r="E242" t="str">
            <v>臨床研究部管理費研究費</v>
          </cell>
          <cell r="F242"/>
          <cell r="G242"/>
          <cell r="H242" t="str">
            <v>お茶</v>
          </cell>
          <cell r="I242"/>
          <cell r="J242"/>
          <cell r="K242">
            <v>1</v>
          </cell>
          <cell r="L242">
            <v>108</v>
          </cell>
          <cell r="M242" t="str">
            <v>7月7日開催の治験審査委員会外部委員用</v>
          </cell>
          <cell r="N242" t="str">
            <v>床）雑費</v>
          </cell>
          <cell r="O242" t="str">
            <v>株式会社光洋</v>
          </cell>
          <cell r="P242">
            <v>108</v>
          </cell>
          <cell r="U242" t="str">
            <v>税込金額</v>
          </cell>
          <cell r="V242" t="str">
            <v>（税込）</v>
          </cell>
          <cell r="W242">
            <v>108</v>
          </cell>
          <cell r="Y242" t="str">
            <v>-</v>
          </cell>
          <cell r="Z242">
            <v>45845</v>
          </cell>
        </row>
        <row r="243">
          <cell r="A243">
            <v>240</v>
          </cell>
          <cell r="B243" t="str">
            <v>立替申請</v>
          </cell>
          <cell r="C243">
            <v>45856</v>
          </cell>
          <cell r="D243" t="str">
            <v>大江　直</v>
          </cell>
          <cell r="E243" t="str">
            <v>仲河Dr</v>
          </cell>
          <cell r="F243" t="str">
            <v>受託研究</v>
          </cell>
          <cell r="H243" t="str">
            <v>脳血管外科フォーラム2025 Summer・第40回脳血管外科治療セミナー・ハンズオンセミナー（吻合コース）参加費</v>
          </cell>
          <cell r="K243">
            <v>1</v>
          </cell>
          <cell r="L243" t="str">
            <v>－</v>
          </cell>
          <cell r="M243" t="str">
            <v>脳血管外科フォーラム2025 Summer・第40回脳血管外科治療セミナー・ハンズオンセミナー（吻合コース）参加費として</v>
          </cell>
          <cell r="N243" t="str">
            <v>床）雑費</v>
          </cell>
          <cell r="O243" t="str">
            <v>第40回脳血管外科治療セミナー</v>
          </cell>
          <cell r="P243">
            <v>18000</v>
          </cell>
          <cell r="U243" t="str">
            <v>税込金額</v>
          </cell>
          <cell r="V243" t="str">
            <v>（税込）</v>
          </cell>
          <cell r="W243">
            <v>18000</v>
          </cell>
          <cell r="Y243" t="str">
            <v>-</v>
          </cell>
          <cell r="Z243">
            <v>45849</v>
          </cell>
        </row>
        <row r="244">
          <cell r="A244">
            <v>241</v>
          </cell>
          <cell r="B244" t="str">
            <v>立替申請</v>
          </cell>
          <cell r="C244">
            <v>45856</v>
          </cell>
          <cell r="D244" t="str">
            <v>木下　真樹子</v>
          </cell>
          <cell r="E244" t="str">
            <v>臨床研究部管理費研究費</v>
          </cell>
          <cell r="F244"/>
          <cell r="G244"/>
          <cell r="H244" t="str">
            <v>英文論文校正料</v>
          </cell>
          <cell r="I244"/>
          <cell r="J244"/>
          <cell r="K244">
            <v>1</v>
          </cell>
          <cell r="L244"/>
          <cell r="M244" t="str">
            <v>臨床研究業務に必要なため</v>
          </cell>
          <cell r="N244" t="str">
            <v>床）雑費</v>
          </cell>
          <cell r="O244" t="str">
            <v>株式会社クリムゾンインタラクティブ・ジャパン</v>
          </cell>
          <cell r="P244">
            <v>48589</v>
          </cell>
          <cell r="U244" t="str">
            <v>税込金額</v>
          </cell>
          <cell r="V244" t="str">
            <v>（税込）</v>
          </cell>
          <cell r="W244">
            <v>48589</v>
          </cell>
          <cell r="Y244" t="str">
            <v>-</v>
          </cell>
          <cell r="Z244">
            <v>45833</v>
          </cell>
        </row>
        <row r="245">
          <cell r="A245">
            <v>242</v>
          </cell>
          <cell r="B245" t="str">
            <v>施行</v>
          </cell>
          <cell r="C245">
            <v>45861</v>
          </cell>
          <cell r="D245" t="str">
            <v>土生川　千珠</v>
          </cell>
          <cell r="E245" t="str">
            <v>土生川Dr</v>
          </cell>
          <cell r="F245" t="str">
            <v>オムロン共同研究</v>
          </cell>
          <cell r="H245" t="str">
            <v>日本小児心身医学会　年会費</v>
          </cell>
          <cell r="K245">
            <v>1</v>
          </cell>
          <cell r="L245">
            <v>12000</v>
          </cell>
          <cell r="M245" t="str">
            <v>2025年度分として</v>
          </cell>
          <cell r="N245" t="str">
            <v>床）雑費</v>
          </cell>
          <cell r="O245" t="str">
            <v>日本小児心身医学会</v>
          </cell>
          <cell r="P245">
            <v>12000</v>
          </cell>
          <cell r="U245" t="str">
            <v>不課税</v>
          </cell>
          <cell r="V245" t="str">
            <v>不課税</v>
          </cell>
          <cell r="W245">
            <v>12000</v>
          </cell>
          <cell r="Y245" t="str">
            <v>-</v>
          </cell>
          <cell r="Z245">
            <v>45897</v>
          </cell>
        </row>
        <row r="246">
          <cell r="A246">
            <v>243</v>
          </cell>
          <cell r="B246" t="str">
            <v>施行</v>
          </cell>
          <cell r="C246">
            <v>45861</v>
          </cell>
          <cell r="D246" t="str">
            <v>土生川　千珠</v>
          </cell>
          <cell r="E246" t="str">
            <v>土生川Dr</v>
          </cell>
          <cell r="F246" t="str">
            <v>オムロン共同研究</v>
          </cell>
          <cell r="H246" t="str">
            <v>日本外来小児科学会　年会費</v>
          </cell>
          <cell r="I246"/>
          <cell r="J246"/>
          <cell r="K246">
            <v>1</v>
          </cell>
          <cell r="L246">
            <v>12000</v>
          </cell>
          <cell r="M246" t="str">
            <v>2025年度分として</v>
          </cell>
          <cell r="N246" t="str">
            <v>床）雑費</v>
          </cell>
          <cell r="O246" t="str">
            <v>日本外来小児科学会</v>
          </cell>
          <cell r="P246">
            <v>12000</v>
          </cell>
          <cell r="U246" t="str">
            <v>不課税</v>
          </cell>
          <cell r="V246" t="str">
            <v>不課税</v>
          </cell>
          <cell r="W246">
            <v>12000</v>
          </cell>
          <cell r="Y246" t="str">
            <v>-</v>
          </cell>
          <cell r="Z246">
            <v>45897</v>
          </cell>
        </row>
        <row r="247">
          <cell r="A247">
            <v>244</v>
          </cell>
          <cell r="B247" t="str">
            <v>立替申請</v>
          </cell>
          <cell r="C247">
            <v>45862</v>
          </cell>
          <cell r="D247" t="str">
            <v>仲河　恒志</v>
          </cell>
          <cell r="E247" t="str">
            <v>仲河Dr</v>
          </cell>
          <cell r="F247" t="str">
            <v>受託研究</v>
          </cell>
          <cell r="H247" t="str">
            <v>第68回近畿脳神経血管内手術法ワークショップ　参加費</v>
          </cell>
          <cell r="K247">
            <v>1</v>
          </cell>
          <cell r="L247" t="str">
            <v>－</v>
          </cell>
          <cell r="M247" t="str">
            <v>第68回近畿脳神経血管内手術法ワークショップ参加費として</v>
          </cell>
          <cell r="N247" t="str">
            <v>床）雑費</v>
          </cell>
          <cell r="O247" t="str">
            <v>第68回近畿脳神経血管内手術法ワークショップ</v>
          </cell>
          <cell r="P247">
            <v>5000</v>
          </cell>
          <cell r="U247" t="str">
            <v>不課税</v>
          </cell>
          <cell r="V247" t="str">
            <v>不課税</v>
          </cell>
          <cell r="W247">
            <v>5000</v>
          </cell>
          <cell r="Y247" t="str">
            <v>-</v>
          </cell>
          <cell r="Z247">
            <v>45856</v>
          </cell>
        </row>
        <row r="248">
          <cell r="A248">
            <v>245</v>
          </cell>
          <cell r="B248" t="str">
            <v>立替申請</v>
          </cell>
          <cell r="C248">
            <v>45862</v>
          </cell>
          <cell r="D248" t="str">
            <v>仲河　恒志</v>
          </cell>
          <cell r="E248" t="str">
            <v>仲河Dr</v>
          </cell>
          <cell r="F248" t="str">
            <v>受託研究</v>
          </cell>
          <cell r="H248" t="str">
            <v>日本脳卒中の外科学会　技術認定医審査手数料</v>
          </cell>
          <cell r="K248">
            <v>1</v>
          </cell>
          <cell r="L248" t="str">
            <v>－</v>
          </cell>
          <cell r="M248" t="str">
            <v>日本脳卒中の外科学会　技術認定医審査手数料として</v>
          </cell>
          <cell r="N248" t="str">
            <v>床）雑費</v>
          </cell>
          <cell r="O248" t="str">
            <v>一般社団法人 日本脳卒中の外科学会</v>
          </cell>
          <cell r="P248">
            <v>50000</v>
          </cell>
          <cell r="U248" t="str">
            <v>税込金額</v>
          </cell>
          <cell r="V248" t="str">
            <v>（税込）</v>
          </cell>
          <cell r="W248">
            <v>50000</v>
          </cell>
          <cell r="Y248" t="str">
            <v>-</v>
          </cell>
          <cell r="Z248">
            <v>45844</v>
          </cell>
        </row>
        <row r="249">
          <cell r="A249">
            <v>246</v>
          </cell>
          <cell r="B249" t="str">
            <v>立替申請</v>
          </cell>
          <cell r="C249">
            <v>45862</v>
          </cell>
          <cell r="D249" t="str">
            <v>橋爪　俊和</v>
          </cell>
          <cell r="E249" t="str">
            <v>橋爪Dr</v>
          </cell>
          <cell r="F249" t="str">
            <v>受託研究</v>
          </cell>
          <cell r="H249" t="str">
            <v>第27回日本医療マネジメント学会学術総会参加費</v>
          </cell>
          <cell r="K249">
            <v>1</v>
          </cell>
          <cell r="L249" t="str">
            <v>－</v>
          </cell>
          <cell r="M249" t="str">
            <v>臨床研究業務に必要なため</v>
          </cell>
          <cell r="N249" t="str">
            <v>床）雑費</v>
          </cell>
          <cell r="O249" t="str">
            <v>日本医療マネジメント学会</v>
          </cell>
          <cell r="P249">
            <v>9000</v>
          </cell>
          <cell r="U249" t="str">
            <v>不課税</v>
          </cell>
          <cell r="V249" t="str">
            <v>不課税</v>
          </cell>
          <cell r="W249">
            <v>9000</v>
          </cell>
          <cell r="Y249"/>
          <cell r="Z249">
            <v>45811</v>
          </cell>
        </row>
        <row r="250">
          <cell r="A250">
            <v>247</v>
          </cell>
          <cell r="B250" t="str">
            <v>施行</v>
          </cell>
          <cell r="C250">
            <v>45862</v>
          </cell>
          <cell r="D250" t="str">
            <v>伊藤　雅矩</v>
          </cell>
          <cell r="E250" t="str">
            <v>仲河Dr</v>
          </cell>
          <cell r="F250" t="str">
            <v>受託研究</v>
          </cell>
          <cell r="H250" t="str">
            <v>大阪公立大学医学部脳神経外科　手術解剖実習　参加費</v>
          </cell>
          <cell r="K250">
            <v>1</v>
          </cell>
          <cell r="M250" t="str">
            <v>臨床研究業務に必要なため</v>
          </cell>
          <cell r="N250" t="str">
            <v>床）雑費</v>
          </cell>
          <cell r="O250" t="str">
            <v>大阪公立大学医学部脳神経外科</v>
          </cell>
          <cell r="P250">
            <v>30000</v>
          </cell>
          <cell r="U250" t="str">
            <v>税込金額</v>
          </cell>
          <cell r="V250" t="str">
            <v>（税込）</v>
          </cell>
          <cell r="W250">
            <v>30000</v>
          </cell>
          <cell r="Y250" t="str">
            <v>-</v>
          </cell>
          <cell r="Z250">
            <v>45869</v>
          </cell>
        </row>
        <row r="251">
          <cell r="A251">
            <v>248</v>
          </cell>
          <cell r="B251" t="str">
            <v>立替申請</v>
          </cell>
          <cell r="C251">
            <v>45877</v>
          </cell>
          <cell r="D251" t="str">
            <v>延與　良夫</v>
          </cell>
          <cell r="E251" t="str">
            <v>延與Dr</v>
          </cell>
          <cell r="F251" t="str">
            <v>使途特定寄付金</v>
          </cell>
          <cell r="G251"/>
          <cell r="H251" t="str">
            <v>日本脊椎脊髄病学会　専門会員会費</v>
          </cell>
          <cell r="I251"/>
          <cell r="J251"/>
          <cell r="K251">
            <v>1</v>
          </cell>
          <cell r="L251">
            <v>15000</v>
          </cell>
          <cell r="M251" t="str">
            <v>　2025年度（2025年2月1日～2026年1月31日）として</v>
          </cell>
          <cell r="N251" t="str">
            <v>床）雑費</v>
          </cell>
          <cell r="O251" t="str">
            <v>一般社団法人 日本脊椎脊髄病学会</v>
          </cell>
          <cell r="P251">
            <v>15000</v>
          </cell>
          <cell r="U251" t="str">
            <v>不課税</v>
          </cell>
          <cell r="V251" t="str">
            <v>不課税</v>
          </cell>
          <cell r="W251">
            <v>15000</v>
          </cell>
          <cell r="Y251" t="str">
            <v>-</v>
          </cell>
          <cell r="Z251">
            <v>45756</v>
          </cell>
        </row>
        <row r="252">
          <cell r="A252">
            <v>249</v>
          </cell>
          <cell r="B252" t="str">
            <v>立替申請</v>
          </cell>
          <cell r="C252">
            <v>45877</v>
          </cell>
          <cell r="D252" t="str">
            <v>延與　良夫</v>
          </cell>
          <cell r="E252" t="str">
            <v>延與Dr</v>
          </cell>
          <cell r="F252" t="str">
            <v>使途特定寄付金</v>
          </cell>
          <cell r="H252" t="str">
            <v>日本整形外科学会年会費</v>
          </cell>
          <cell r="I252"/>
          <cell r="J252"/>
          <cell r="K252">
            <v>1</v>
          </cell>
          <cell r="L252">
            <v>14000</v>
          </cell>
          <cell r="M252" t="str">
            <v>2025年度会費（2025年4月～2026年3月）として</v>
          </cell>
          <cell r="N252" t="str">
            <v>床）雑費</v>
          </cell>
          <cell r="O252" t="str">
            <v>日本整形外科学会</v>
          </cell>
          <cell r="P252">
            <v>14000</v>
          </cell>
          <cell r="U252" t="str">
            <v>不課税</v>
          </cell>
          <cell r="V252" t="str">
            <v>不課税</v>
          </cell>
          <cell r="W252">
            <v>14000</v>
          </cell>
          <cell r="Y252" t="str">
            <v>-</v>
          </cell>
          <cell r="Z252">
            <v>45871</v>
          </cell>
        </row>
        <row r="253">
          <cell r="A253">
            <v>250</v>
          </cell>
          <cell r="B253" t="str">
            <v>立替申請</v>
          </cell>
          <cell r="C253">
            <v>45881</v>
          </cell>
          <cell r="D253" t="str">
            <v>堀　由美</v>
          </cell>
          <cell r="E253" t="str">
            <v>CRC経費</v>
          </cell>
          <cell r="F253" t="str">
            <v>受託研究</v>
          </cell>
          <cell r="H253" t="str">
            <v>治験薬収納用ケース 6個</v>
          </cell>
          <cell r="K253">
            <v>6</v>
          </cell>
          <cell r="L253">
            <v>100</v>
          </cell>
          <cell r="M253" t="str">
            <v>治験薬収納用ケースが不足し急遽購入が必要となったため</v>
          </cell>
          <cell r="N253" t="str">
            <v>床）消耗器具備品費</v>
          </cell>
          <cell r="O253" t="str">
            <v>SUPER CENTER OKUWA 上富田店</v>
          </cell>
          <cell r="P253">
            <v>110</v>
          </cell>
          <cell r="U253" t="str">
            <v>税込金額</v>
          </cell>
          <cell r="V253" t="str">
            <v>（税込）</v>
          </cell>
          <cell r="W253">
            <v>660</v>
          </cell>
          <cell r="Y253" t="str">
            <v>-</v>
          </cell>
          <cell r="Z253">
            <v>45877</v>
          </cell>
        </row>
        <row r="254">
          <cell r="A254">
            <v>251</v>
          </cell>
          <cell r="B254" t="str">
            <v>施行</v>
          </cell>
          <cell r="C254">
            <v>45887</v>
          </cell>
          <cell r="D254" t="str">
            <v>石井　健次</v>
          </cell>
          <cell r="F254" t="str">
            <v>施設管理費</v>
          </cell>
          <cell r="H254" t="str">
            <v>文献複写料の支払い</v>
          </cell>
          <cell r="K254">
            <v>1</v>
          </cell>
          <cell r="L254" t="str">
            <v>－</v>
          </cell>
          <cell r="M254" t="str">
            <v>臨床研究業務に必要なため</v>
          </cell>
          <cell r="N254" t="str">
            <v>床）雑費</v>
          </cell>
          <cell r="O254" t="str">
            <v>文献情報センター</v>
          </cell>
          <cell r="P254">
            <v>110</v>
          </cell>
          <cell r="U254" t="str">
            <v>不課税</v>
          </cell>
          <cell r="V254" t="str">
            <v>不課税</v>
          </cell>
          <cell r="W254">
            <v>110</v>
          </cell>
          <cell r="Y254">
            <v>45877</v>
          </cell>
          <cell r="Z254">
            <v>45887</v>
          </cell>
        </row>
        <row r="255">
          <cell r="A255">
            <v>252</v>
          </cell>
          <cell r="B255" t="str">
            <v>施行</v>
          </cell>
          <cell r="C255">
            <v>45887</v>
          </cell>
          <cell r="D255" t="str">
            <v>土生川　千珠</v>
          </cell>
          <cell r="E255" t="str">
            <v>土生川Dr</v>
          </cell>
          <cell r="F255" t="str">
            <v>オムロン共同研究</v>
          </cell>
          <cell r="H255" t="str">
            <v>日本アレルギー学会年会費（2025年8月～2026年7月）</v>
          </cell>
          <cell r="I255"/>
          <cell r="J255"/>
          <cell r="K255">
            <v>1</v>
          </cell>
          <cell r="L255">
            <v>15000</v>
          </cell>
          <cell r="M255" t="str">
            <v>年会費　2025年8月～2026年7月分として</v>
          </cell>
          <cell r="N255" t="str">
            <v>床）雑費</v>
          </cell>
          <cell r="O255" t="str">
            <v>日本アレルギー学会</v>
          </cell>
          <cell r="P255">
            <v>15000</v>
          </cell>
          <cell r="U255" t="str">
            <v>不課税</v>
          </cell>
          <cell r="V255" t="str">
            <v>不課税</v>
          </cell>
          <cell r="W255">
            <v>15000</v>
          </cell>
          <cell r="Y255" t="str">
            <v>-</v>
          </cell>
          <cell r="Z255">
            <v>45897</v>
          </cell>
        </row>
        <row r="256">
          <cell r="A256">
            <v>253</v>
          </cell>
          <cell r="B256" t="str">
            <v>立替申請</v>
          </cell>
          <cell r="C256">
            <v>45887</v>
          </cell>
          <cell r="D256" t="str">
            <v>坂井　智</v>
          </cell>
          <cell r="E256" t="str">
            <v>延與Dr</v>
          </cell>
          <cell r="F256" t="str">
            <v>使途特定寄付金</v>
          </cell>
          <cell r="H256" t="str">
            <v>日本整形外科学会年会費</v>
          </cell>
          <cell r="K256">
            <v>1</v>
          </cell>
          <cell r="L256">
            <v>14000</v>
          </cell>
          <cell r="M256" t="str">
            <v>2025年度会費（2025年4月～2026年3月）として</v>
          </cell>
          <cell r="N256" t="str">
            <v>床）雑費</v>
          </cell>
          <cell r="O256" t="str">
            <v>日本整形外科学会</v>
          </cell>
          <cell r="P256">
            <v>14000</v>
          </cell>
          <cell r="U256" t="str">
            <v>不課税</v>
          </cell>
          <cell r="V256" t="str">
            <v>不課税</v>
          </cell>
          <cell r="W256">
            <v>14000</v>
          </cell>
          <cell r="Y256" t="str">
            <v>-</v>
          </cell>
          <cell r="Z256">
            <v>45857</v>
          </cell>
        </row>
        <row r="257">
          <cell r="A257">
            <v>254</v>
          </cell>
          <cell r="B257" t="str">
            <v>立替申請</v>
          </cell>
          <cell r="C257">
            <v>45889</v>
          </cell>
          <cell r="D257" t="str">
            <v>神藤　一紀</v>
          </cell>
          <cell r="E257" t="str">
            <v>延與Dr</v>
          </cell>
          <cell r="F257" t="str">
            <v>使途特定寄付金</v>
          </cell>
          <cell r="H257" t="str">
            <v>日本整形外科学会年会費</v>
          </cell>
          <cell r="K257">
            <v>1</v>
          </cell>
          <cell r="L257">
            <v>14000</v>
          </cell>
          <cell r="M257" t="str">
            <v>2025年度会費（2025年4月～2026年3月）として</v>
          </cell>
          <cell r="N257" t="str">
            <v>床）雑費</v>
          </cell>
          <cell r="O257" t="str">
            <v>日本整形外科学会</v>
          </cell>
          <cell r="P257">
            <v>14000</v>
          </cell>
          <cell r="U257" t="str">
            <v>不課税</v>
          </cell>
          <cell r="V257" t="str">
            <v>不課税</v>
          </cell>
          <cell r="W257">
            <v>14000</v>
          </cell>
          <cell r="Y257" t="str">
            <v>-</v>
          </cell>
          <cell r="Z257">
            <v>45888</v>
          </cell>
        </row>
        <row r="258">
          <cell r="A258">
            <v>255</v>
          </cell>
          <cell r="B258" t="str">
            <v>立替申請</v>
          </cell>
          <cell r="C258">
            <v>45889</v>
          </cell>
          <cell r="D258" t="str">
            <v>神藤　一紀</v>
          </cell>
          <cell r="E258" t="str">
            <v>延與Dr</v>
          </cell>
          <cell r="F258" t="str">
            <v>使途特定寄付金</v>
          </cell>
          <cell r="H258" t="str">
            <v>日本手外科学会　年会費</v>
          </cell>
          <cell r="K258">
            <v>1</v>
          </cell>
          <cell r="L258">
            <v>12000</v>
          </cell>
          <cell r="M258" t="str">
            <v>2025年度年会費として</v>
          </cell>
          <cell r="N258" t="str">
            <v>床）雑費</v>
          </cell>
          <cell r="O258" t="str">
            <v>一般社団法人 日本手外科学会</v>
          </cell>
          <cell r="P258">
            <v>12000</v>
          </cell>
          <cell r="U258" t="str">
            <v>不課税</v>
          </cell>
          <cell r="V258" t="str">
            <v>不課税</v>
          </cell>
          <cell r="W258">
            <v>12000</v>
          </cell>
          <cell r="Y258" t="str">
            <v>-</v>
          </cell>
          <cell r="Z258">
            <v>45888</v>
          </cell>
        </row>
        <row r="259">
          <cell r="A259">
            <v>256</v>
          </cell>
          <cell r="B259" t="str">
            <v>購入</v>
          </cell>
          <cell r="C259">
            <v>45895</v>
          </cell>
          <cell r="D259" t="str">
            <v>石井　健次</v>
          </cell>
          <cell r="E259" t="str">
            <v>仲河Dr</v>
          </cell>
          <cell r="F259" t="str">
            <v>受託研究</v>
          </cell>
          <cell r="H259" t="str">
            <v>書籍　高次脳機能障害 2版</v>
          </cell>
          <cell r="J259" t="str">
            <v>中外医学社</v>
          </cell>
          <cell r="K259">
            <v>1</v>
          </cell>
          <cell r="L259">
            <v>5720</v>
          </cell>
          <cell r="M259" t="str">
            <v>臨床研究業務に必要なため（石井Dr）</v>
          </cell>
          <cell r="N259" t="str">
            <v>床）消耗品費</v>
          </cell>
          <cell r="O259" t="str">
            <v>㈱神陵文庫</v>
          </cell>
          <cell r="P259">
            <v>5148</v>
          </cell>
          <cell r="U259" t="str">
            <v>税込金額</v>
          </cell>
          <cell r="V259" t="str">
            <v>（税込）</v>
          </cell>
          <cell r="W259">
            <v>5148</v>
          </cell>
          <cell r="Y259">
            <v>45898</v>
          </cell>
          <cell r="Z259">
            <v>45904</v>
          </cell>
        </row>
        <row r="260">
          <cell r="A260">
            <v>257</v>
          </cell>
          <cell r="B260" t="str">
            <v>施行</v>
          </cell>
          <cell r="C260">
            <v>45896</v>
          </cell>
          <cell r="D260" t="str">
            <v>高瀨　衣里</v>
          </cell>
          <cell r="E260" t="str">
            <v>臨床研究部管理費研究費</v>
          </cell>
          <cell r="H260" t="str">
            <v>英文論文投稿料（Respirology Case Reports）</v>
          </cell>
          <cell r="K260">
            <v>1</v>
          </cell>
          <cell r="M260" t="str">
            <v>論文掲載のため
※ドル建ての支払のため実際の引き落とし時の円・ドルレートに基づく。</v>
          </cell>
          <cell r="N260" t="str">
            <v>床）雑費</v>
          </cell>
          <cell r="O260" t="str">
            <v>WILEY</v>
          </cell>
          <cell r="P260">
            <v>166562</v>
          </cell>
          <cell r="V260" t="b">
            <v>0</v>
          </cell>
          <cell r="W260">
            <v>166562</v>
          </cell>
          <cell r="Y260"/>
          <cell r="Z260">
            <v>45896</v>
          </cell>
        </row>
        <row r="261">
          <cell r="A261">
            <v>258</v>
          </cell>
          <cell r="B261" t="str">
            <v>購入</v>
          </cell>
          <cell r="C261">
            <v>45898</v>
          </cell>
          <cell r="D261" t="str">
            <v>大江　直</v>
          </cell>
          <cell r="E261" t="str">
            <v>仲河Dr</v>
          </cell>
          <cell r="F261" t="str">
            <v>受託研究</v>
          </cell>
          <cell r="H261" t="str">
            <v>ADEGG　防護衣 ハーフコート　他７点</v>
          </cell>
          <cell r="K261">
            <v>1</v>
          </cell>
          <cell r="L261" t="str">
            <v>－</v>
          </cell>
          <cell r="M261" t="str">
            <v>臨床研究業務に必要なため （大江Dr.）</v>
          </cell>
          <cell r="N261" t="str">
            <v>床）研究用消耗器具備品費</v>
          </cell>
          <cell r="O261" t="str">
            <v>㈱大黒</v>
          </cell>
          <cell r="P261">
            <v>238400</v>
          </cell>
          <cell r="U261" t="str">
            <v>税込金額</v>
          </cell>
          <cell r="V261" t="str">
            <v>（税込）</v>
          </cell>
          <cell r="W261">
            <v>238400</v>
          </cell>
          <cell r="Y261">
            <v>45901</v>
          </cell>
          <cell r="Z261"/>
        </row>
        <row r="262">
          <cell r="A262">
            <v>259</v>
          </cell>
          <cell r="B262" t="str">
            <v>立替申請</v>
          </cell>
          <cell r="C262">
            <v>45898</v>
          </cell>
          <cell r="D262" t="str">
            <v>神藤　一紀</v>
          </cell>
          <cell r="E262" t="str">
            <v>延與Dr</v>
          </cell>
          <cell r="F262" t="str">
            <v>使途特定寄付金</v>
          </cell>
          <cell r="H262" t="str">
            <v>日本手外科学会誌第41巻6号論文掲載料</v>
          </cell>
          <cell r="K262">
            <v>1</v>
          </cell>
          <cell r="L262" t="str">
            <v>－</v>
          </cell>
          <cell r="M262" t="str">
            <v>論文掲載料として</v>
          </cell>
          <cell r="N262" t="str">
            <v>床）雑費</v>
          </cell>
          <cell r="O262" t="str">
            <v>一般社団法人 日本手外科学会</v>
          </cell>
          <cell r="P262">
            <v>31000</v>
          </cell>
          <cell r="U262" t="str">
            <v>税込金額</v>
          </cell>
          <cell r="V262" t="str">
            <v>（税込）</v>
          </cell>
          <cell r="W262">
            <v>31000</v>
          </cell>
          <cell r="Y262" t="str">
            <v>-</v>
          </cell>
          <cell r="Z262">
            <v>45867</v>
          </cell>
        </row>
        <row r="263">
          <cell r="A263">
            <v>260</v>
          </cell>
          <cell r="B263" t="str">
            <v>施行</v>
          </cell>
          <cell r="C263">
            <v>45901</v>
          </cell>
          <cell r="D263" t="str">
            <v>土生川　千珠</v>
          </cell>
          <cell r="E263" t="str">
            <v>土生川Dr</v>
          </cell>
          <cell r="F263" t="str">
            <v>オムロン共同研究</v>
          </cell>
          <cell r="H263" t="str">
            <v>日本専門医機構認定小児科専門医　更新料</v>
          </cell>
          <cell r="K263">
            <v>1</v>
          </cell>
          <cell r="L263" t="str">
            <v>－</v>
          </cell>
          <cell r="M263" t="str">
            <v>日本専門医機構認定小児科専門医　更新料として
（振込手数料 605円）</v>
          </cell>
          <cell r="N263" t="str">
            <v>床）雑費</v>
          </cell>
          <cell r="O263" t="str">
            <v>一般社団法人 日本専門医機構</v>
          </cell>
          <cell r="P263">
            <v>11000</v>
          </cell>
          <cell r="U263" t="str">
            <v>税込金額</v>
          </cell>
          <cell r="V263" t="str">
            <v>（税込）</v>
          </cell>
          <cell r="W263">
            <v>11000</v>
          </cell>
          <cell r="Y263" t="str">
            <v>-</v>
          </cell>
          <cell r="Z263">
            <v>45910</v>
          </cell>
        </row>
        <row r="264">
          <cell r="A264">
            <v>261</v>
          </cell>
          <cell r="B264" t="str">
            <v>購入</v>
          </cell>
          <cell r="C264">
            <v>45903</v>
          </cell>
          <cell r="D264" t="str">
            <v>石井　健次</v>
          </cell>
          <cell r="E264" t="str">
            <v>仲河Dr</v>
          </cell>
          <cell r="F264" t="str">
            <v>受託研究</v>
          </cell>
          <cell r="H264" t="str">
            <v>iPad Pro　11インチモデル・Microsoft office Home2024　他2点</v>
          </cell>
          <cell r="K264">
            <v>1</v>
          </cell>
          <cell r="L264" t="str">
            <v>－</v>
          </cell>
          <cell r="M264" t="str">
            <v>臨床研究業務に必要なため</v>
          </cell>
          <cell r="N264" t="str">
            <v>床）消耗器具備品費</v>
          </cell>
          <cell r="O264" t="str">
            <v>金與</v>
          </cell>
          <cell r="P264">
            <v>333300</v>
          </cell>
          <cell r="U264" t="str">
            <v>税込金額</v>
          </cell>
          <cell r="V264" t="str">
            <v>（税込）</v>
          </cell>
          <cell r="W264">
            <v>333300</v>
          </cell>
          <cell r="Y264">
            <v>45905</v>
          </cell>
          <cell r="Z264"/>
        </row>
        <row r="265">
          <cell r="A265">
            <v>262</v>
          </cell>
          <cell r="B265" t="str">
            <v>立替申請</v>
          </cell>
          <cell r="C265">
            <v>45905</v>
          </cell>
          <cell r="D265" t="str">
            <v>延與　良夫</v>
          </cell>
          <cell r="E265" t="str">
            <v>延與Dr</v>
          </cell>
          <cell r="F265" t="str">
            <v>使途特定寄付金</v>
          </cell>
          <cell r="H265" t="str">
            <v>勤務医師賠償責任保険　保険料</v>
          </cell>
          <cell r="K265">
            <v>1</v>
          </cell>
          <cell r="L265" t="str">
            <v>－</v>
          </cell>
          <cell r="M265" t="str">
            <v xml:space="preserve">勤務医師賠償責任保険　保険料として
</v>
          </cell>
          <cell r="N265" t="str">
            <v>床）雑費</v>
          </cell>
          <cell r="O265" t="str">
            <v>日本整形外科学会</v>
          </cell>
          <cell r="P265">
            <v>62400</v>
          </cell>
          <cell r="U265" t="str">
            <v>非課税</v>
          </cell>
          <cell r="V265" t="str">
            <v>非課税</v>
          </cell>
          <cell r="W265">
            <v>62400</v>
          </cell>
          <cell r="Y265" t="str">
            <v>-</v>
          </cell>
          <cell r="Z265">
            <v>45744</v>
          </cell>
        </row>
        <row r="266">
          <cell r="A266">
            <v>263</v>
          </cell>
          <cell r="B266" t="str">
            <v>立替申請</v>
          </cell>
          <cell r="C266">
            <v>45905</v>
          </cell>
          <cell r="D266" t="str">
            <v>中村　正亨</v>
          </cell>
          <cell r="E266" t="str">
            <v>延與Dr</v>
          </cell>
          <cell r="F266" t="str">
            <v>使途特定寄付金</v>
          </cell>
          <cell r="H266" t="str">
            <v>勤務医師賠償責任保険　保険料</v>
          </cell>
          <cell r="K266">
            <v>1</v>
          </cell>
          <cell r="L266" t="str">
            <v>－</v>
          </cell>
          <cell r="M266" t="str">
            <v>勤務医師賠償責任保険　保険料として
（内振込手数料　110円）</v>
          </cell>
          <cell r="N266" t="str">
            <v>床）雑費</v>
          </cell>
          <cell r="O266" t="str">
            <v>日本整形外科学会</v>
          </cell>
          <cell r="P266">
            <v>62510</v>
          </cell>
          <cell r="U266" t="str">
            <v>非課税</v>
          </cell>
          <cell r="V266" t="str">
            <v>非課税</v>
          </cell>
          <cell r="W266">
            <v>62510</v>
          </cell>
          <cell r="Y266" t="str">
            <v>-</v>
          </cell>
          <cell r="Z266">
            <v>45695</v>
          </cell>
        </row>
        <row r="267">
          <cell r="A267">
            <v>264</v>
          </cell>
          <cell r="B267" t="str">
            <v>立替申請</v>
          </cell>
          <cell r="C267">
            <v>45905</v>
          </cell>
          <cell r="D267" t="str">
            <v>辻本　修平</v>
          </cell>
          <cell r="E267" t="str">
            <v>延與Dr</v>
          </cell>
          <cell r="F267" t="str">
            <v>使途特定寄付金</v>
          </cell>
          <cell r="H267" t="str">
            <v>勤務医師賠償責任保険　保険料</v>
          </cell>
          <cell r="K267">
            <v>1</v>
          </cell>
          <cell r="L267" t="str">
            <v>－</v>
          </cell>
          <cell r="M267" t="str">
            <v>勤務医師賠償責任保険　保険料として
（内振込手数料　121円）</v>
          </cell>
          <cell r="N267" t="str">
            <v>床）雑費</v>
          </cell>
          <cell r="O267" t="str">
            <v>日本整形外科学会</v>
          </cell>
          <cell r="P267">
            <v>51691</v>
          </cell>
          <cell r="U267" t="str">
            <v>非課税</v>
          </cell>
          <cell r="V267" t="str">
            <v>非課税</v>
          </cell>
          <cell r="W267">
            <v>51691</v>
          </cell>
          <cell r="Y267" t="str">
            <v>-</v>
          </cell>
          <cell r="Z267">
            <v>45744</v>
          </cell>
        </row>
        <row r="268">
          <cell r="A268">
            <v>265</v>
          </cell>
          <cell r="B268" t="str">
            <v>立替申請</v>
          </cell>
          <cell r="C268">
            <v>45905</v>
          </cell>
          <cell r="D268" t="str">
            <v>坂井　智</v>
          </cell>
          <cell r="E268" t="str">
            <v>延與Dr</v>
          </cell>
          <cell r="F268" t="str">
            <v>使途特定寄付金</v>
          </cell>
          <cell r="H268" t="str">
            <v>勤務医師賠償責任保険　保険料</v>
          </cell>
          <cell r="K268">
            <v>1</v>
          </cell>
          <cell r="L268" t="str">
            <v>－</v>
          </cell>
          <cell r="M268" t="str">
            <v>勤務医師賠償責任保険　保険料として</v>
          </cell>
          <cell r="N268" t="str">
            <v>床）雑費</v>
          </cell>
          <cell r="O268" t="str">
            <v>株式会社 メディカル・プリンシプル社</v>
          </cell>
          <cell r="P268">
            <v>47710</v>
          </cell>
          <cell r="U268" t="str">
            <v>非課税</v>
          </cell>
          <cell r="V268" t="str">
            <v>非課税</v>
          </cell>
          <cell r="W268">
            <v>47710</v>
          </cell>
          <cell r="Y268" t="str">
            <v>-</v>
          </cell>
          <cell r="Z268">
            <v>45770</v>
          </cell>
        </row>
        <row r="269">
          <cell r="A269">
            <v>266</v>
          </cell>
          <cell r="B269" t="str">
            <v>立替申請</v>
          </cell>
          <cell r="C269">
            <v>45908</v>
          </cell>
          <cell r="D269" t="str">
            <v>神藤　一紀</v>
          </cell>
          <cell r="E269" t="str">
            <v>延與Dr</v>
          </cell>
          <cell r="F269" t="str">
            <v>使途特定寄付金</v>
          </cell>
          <cell r="H269" t="str">
            <v>勤務医師賠償責任保険　保険料</v>
          </cell>
          <cell r="K269">
            <v>1</v>
          </cell>
          <cell r="L269" t="str">
            <v>－</v>
          </cell>
          <cell r="M269" t="str">
            <v>勤務医師賠償責任保険　保険料として
（内振込手数料　121円）</v>
          </cell>
          <cell r="N269" t="str">
            <v>床）雑費</v>
          </cell>
          <cell r="O269" t="str">
            <v>日本整形外科学会</v>
          </cell>
          <cell r="P269">
            <v>51691</v>
          </cell>
          <cell r="U269" t="str">
            <v>非課税</v>
          </cell>
          <cell r="V269" t="str">
            <v>非課税</v>
          </cell>
          <cell r="W269">
            <v>51691</v>
          </cell>
          <cell r="Y269" t="str">
            <v>-</v>
          </cell>
          <cell r="Z269">
            <v>45744</v>
          </cell>
        </row>
        <row r="270">
          <cell r="A270">
            <v>267</v>
          </cell>
          <cell r="B270" t="str">
            <v>購入</v>
          </cell>
          <cell r="C270">
            <v>45908</v>
          </cell>
          <cell r="D270" t="str">
            <v>治験管理室</v>
          </cell>
          <cell r="E270" t="str">
            <v>臨床研究部管理費研究費</v>
          </cell>
          <cell r="H270" t="str">
            <v>電子カルテ用A4カラー レーザープリンター（RICOH　SP C341）</v>
          </cell>
          <cell r="J270" t="str">
            <v>RICOH</v>
          </cell>
          <cell r="K270">
            <v>1</v>
          </cell>
          <cell r="L270">
            <v>108000</v>
          </cell>
          <cell r="M270" t="str">
            <v>治験管理室　電子カルテ用A4カラー レーザープリンター更新のため</v>
          </cell>
          <cell r="N270" t="str">
            <v>床）消耗器具備品費</v>
          </cell>
          <cell r="O270" t="str">
            <v>リコージャパン株式会社</v>
          </cell>
          <cell r="P270">
            <v>68200</v>
          </cell>
          <cell r="U270" t="str">
            <v>税込金額</v>
          </cell>
          <cell r="V270" t="str">
            <v>（税込）</v>
          </cell>
          <cell r="W270">
            <v>68200</v>
          </cell>
          <cell r="Y270"/>
          <cell r="Z270"/>
        </row>
        <row r="271">
          <cell r="A271">
            <v>268</v>
          </cell>
          <cell r="B271" t="str">
            <v>施行</v>
          </cell>
          <cell r="C271">
            <v>45908</v>
          </cell>
          <cell r="D271" t="str">
            <v>北市　正則</v>
          </cell>
          <cell r="E271"/>
          <cell r="F271" t="str">
            <v>施設管理費</v>
          </cell>
          <cell r="G271"/>
          <cell r="H271" t="str">
            <v>文献複写料の支払い</v>
          </cell>
          <cell r="I271"/>
          <cell r="J271"/>
          <cell r="K271">
            <v>1</v>
          </cell>
          <cell r="L271" t="str">
            <v>－</v>
          </cell>
          <cell r="M271" t="str">
            <v>臨床研究業務に必要なため</v>
          </cell>
          <cell r="N271" t="str">
            <v>床）雑費</v>
          </cell>
          <cell r="O271" t="str">
            <v>文献情報センター</v>
          </cell>
          <cell r="P271">
            <v>680</v>
          </cell>
          <cell r="U271" t="str">
            <v>不課税</v>
          </cell>
          <cell r="V271" t="str">
            <v>不課税</v>
          </cell>
          <cell r="W271">
            <v>680</v>
          </cell>
          <cell r="X271"/>
          <cell r="Y271">
            <v>45898</v>
          </cell>
          <cell r="Z271">
            <v>45908</v>
          </cell>
        </row>
        <row r="272">
          <cell r="A272">
            <v>269</v>
          </cell>
          <cell r="B272" t="str">
            <v>施行</v>
          </cell>
          <cell r="C272">
            <v>45908</v>
          </cell>
          <cell r="D272" t="str">
            <v>北市　正則</v>
          </cell>
          <cell r="E272"/>
          <cell r="F272" t="str">
            <v>施設管理費</v>
          </cell>
          <cell r="G272"/>
          <cell r="H272" t="str">
            <v>文献複写料の支払い</v>
          </cell>
          <cell r="I272"/>
          <cell r="J272"/>
          <cell r="K272">
            <v>1</v>
          </cell>
          <cell r="L272" t="str">
            <v>－</v>
          </cell>
          <cell r="M272" t="str">
            <v>臨床研究業務に必要なため</v>
          </cell>
          <cell r="N272" t="str">
            <v>床）雑費</v>
          </cell>
          <cell r="O272" t="str">
            <v>文献情報センター</v>
          </cell>
          <cell r="P272">
            <v>110</v>
          </cell>
          <cell r="U272" t="str">
            <v>不課税</v>
          </cell>
          <cell r="V272" t="str">
            <v>不課税</v>
          </cell>
          <cell r="W272">
            <v>110</v>
          </cell>
          <cell r="X272"/>
          <cell r="Y272">
            <v>45902</v>
          </cell>
          <cell r="Z272">
            <v>45908</v>
          </cell>
        </row>
        <row r="273">
          <cell r="A273">
            <v>270</v>
          </cell>
          <cell r="B273" t="str">
            <v>購入</v>
          </cell>
          <cell r="C273">
            <v>45908</v>
          </cell>
          <cell r="D273" t="str">
            <v>治験管理室</v>
          </cell>
          <cell r="E273" t="str">
            <v>臨床研究部管理費研究費</v>
          </cell>
          <cell r="F273"/>
          <cell r="G273"/>
          <cell r="H273" t="str">
            <v>お茶</v>
          </cell>
          <cell r="I273"/>
          <cell r="J273"/>
          <cell r="K273">
            <v>1</v>
          </cell>
          <cell r="L273">
            <v>108</v>
          </cell>
          <cell r="M273" t="str">
            <v>9月1日開催の治験審査委員会外部委員用</v>
          </cell>
          <cell r="N273" t="str">
            <v>床）雑費</v>
          </cell>
          <cell r="O273" t="str">
            <v>株式会社光洋</v>
          </cell>
          <cell r="P273">
            <v>108</v>
          </cell>
          <cell r="U273" t="str">
            <v>税込金額</v>
          </cell>
          <cell r="V273" t="str">
            <v>（税込）</v>
          </cell>
          <cell r="W273">
            <v>108</v>
          </cell>
          <cell r="X273"/>
          <cell r="Y273" t="str">
            <v>-</v>
          </cell>
          <cell r="Z273">
            <v>45901</v>
          </cell>
        </row>
        <row r="274">
          <cell r="A274">
            <v>271</v>
          </cell>
          <cell r="B274" t="str">
            <v>購入</v>
          </cell>
          <cell r="C274">
            <v>45908</v>
          </cell>
          <cell r="D274" t="str">
            <v>橋爪　俊和</v>
          </cell>
          <cell r="E274" t="str">
            <v>橋爪Dr</v>
          </cell>
          <cell r="F274" t="str">
            <v>受託研究</v>
          </cell>
          <cell r="H274" t="str">
            <v>血圧手帳A6/A5サイズの購入</v>
          </cell>
          <cell r="K274">
            <v>1</v>
          </cell>
          <cell r="L274" t="str">
            <v>－</v>
          </cell>
          <cell r="M274" t="str">
            <v>臨床研究業務に必要なため</v>
          </cell>
          <cell r="N274" t="str">
            <v>床）消耗品費</v>
          </cell>
          <cell r="O274" t="str">
            <v>日本高血圧協会</v>
          </cell>
          <cell r="P274">
            <v>65615</v>
          </cell>
          <cell r="U274" t="str">
            <v>税込金額</v>
          </cell>
          <cell r="V274" t="str">
            <v>（税込）</v>
          </cell>
          <cell r="W274">
            <v>65615</v>
          </cell>
          <cell r="X274"/>
          <cell r="Y274">
            <v>45910</v>
          </cell>
          <cell r="Z274"/>
        </row>
        <row r="275">
          <cell r="A275">
            <v>272</v>
          </cell>
          <cell r="B275" t="str">
            <v>購入</v>
          </cell>
          <cell r="C275">
            <v>45910</v>
          </cell>
          <cell r="D275" t="str">
            <v>石井　健次</v>
          </cell>
          <cell r="E275" t="str">
            <v>仲河Dr</v>
          </cell>
          <cell r="F275" t="str">
            <v>受託研究</v>
          </cell>
          <cell r="H275" t="str">
            <v>バッファロー　外付けHDD</v>
          </cell>
          <cell r="I275" t="str">
            <v>HD-LE8U3-BB</v>
          </cell>
          <cell r="J275" t="str">
            <v>バッファロー</v>
          </cell>
          <cell r="K275">
            <v>1</v>
          </cell>
          <cell r="L275" t="str">
            <v>－</v>
          </cell>
          <cell r="M275" t="str">
            <v>臨床研究業務に必要なため</v>
          </cell>
          <cell r="N275" t="str">
            <v>床）消耗器具備品費</v>
          </cell>
          <cell r="O275" t="str">
            <v>金與</v>
          </cell>
          <cell r="P275">
            <v>30580</v>
          </cell>
          <cell r="U275" t="str">
            <v>税込金額</v>
          </cell>
          <cell r="V275" t="str">
            <v>（税込）</v>
          </cell>
          <cell r="W275">
            <v>30580</v>
          </cell>
          <cell r="Y275"/>
          <cell r="Z275"/>
        </row>
        <row r="276">
          <cell r="N276"/>
          <cell r="V276" t="b">
            <v>0</v>
          </cell>
          <cell r="W276">
            <v>0</v>
          </cell>
        </row>
        <row r="277">
          <cell r="N277"/>
          <cell r="V277" t="b">
            <v>0</v>
          </cell>
          <cell r="W277">
            <v>0</v>
          </cell>
        </row>
        <row r="278">
          <cell r="N278"/>
          <cell r="V278" t="b">
            <v>0</v>
          </cell>
          <cell r="W278">
            <v>0</v>
          </cell>
        </row>
        <row r="279">
          <cell r="N279"/>
          <cell r="V279" t="b">
            <v>0</v>
          </cell>
          <cell r="W279">
            <v>0</v>
          </cell>
        </row>
        <row r="280">
          <cell r="N280"/>
          <cell r="V280" t="b">
            <v>0</v>
          </cell>
          <cell r="W280">
            <v>0</v>
          </cell>
        </row>
        <row r="281">
          <cell r="N281"/>
          <cell r="V281" t="b">
            <v>0</v>
          </cell>
          <cell r="W281">
            <v>0</v>
          </cell>
        </row>
        <row r="282">
          <cell r="N282"/>
          <cell r="V282" t="b">
            <v>0</v>
          </cell>
          <cell r="W282">
            <v>0</v>
          </cell>
        </row>
        <row r="283">
          <cell r="N283"/>
          <cell r="V283" t="b">
            <v>0</v>
          </cell>
          <cell r="W283">
            <v>0</v>
          </cell>
        </row>
        <row r="284">
          <cell r="N284"/>
          <cell r="V284" t="b">
            <v>0</v>
          </cell>
          <cell r="W284">
            <v>0</v>
          </cell>
        </row>
        <row r="285">
          <cell r="N285"/>
          <cell r="V285" t="b">
            <v>0</v>
          </cell>
          <cell r="W285">
            <v>0</v>
          </cell>
        </row>
        <row r="286">
          <cell r="N286"/>
          <cell r="V286" t="b">
            <v>0</v>
          </cell>
          <cell r="W286">
            <v>0</v>
          </cell>
        </row>
        <row r="287">
          <cell r="N287"/>
          <cell r="V287" t="b">
            <v>0</v>
          </cell>
          <cell r="W287">
            <v>0</v>
          </cell>
        </row>
        <row r="288">
          <cell r="N288"/>
          <cell r="V288" t="b">
            <v>0</v>
          </cell>
          <cell r="W288">
            <v>0</v>
          </cell>
        </row>
        <row r="289">
          <cell r="N289"/>
          <cell r="V289" t="b">
            <v>0</v>
          </cell>
          <cell r="W289">
            <v>0</v>
          </cell>
        </row>
        <row r="290">
          <cell r="N290"/>
          <cell r="V290" t="b">
            <v>0</v>
          </cell>
          <cell r="W290">
            <v>0</v>
          </cell>
        </row>
        <row r="291">
          <cell r="N291"/>
          <cell r="V291" t="b">
            <v>0</v>
          </cell>
          <cell r="W291">
            <v>0</v>
          </cell>
        </row>
        <row r="292">
          <cell r="N292"/>
          <cell r="V292" t="b">
            <v>0</v>
          </cell>
          <cell r="W292">
            <v>0</v>
          </cell>
        </row>
        <row r="293">
          <cell r="N293"/>
          <cell r="V293" t="b">
            <v>0</v>
          </cell>
          <cell r="W293">
            <v>0</v>
          </cell>
        </row>
        <row r="294">
          <cell r="N294"/>
          <cell r="V294" t="b">
            <v>0</v>
          </cell>
          <cell r="W294">
            <v>0</v>
          </cell>
        </row>
        <row r="295">
          <cell r="N295"/>
          <cell r="V295" t="b">
            <v>0</v>
          </cell>
          <cell r="W295">
            <v>0</v>
          </cell>
        </row>
        <row r="296">
          <cell r="N296"/>
          <cell r="V296" t="b">
            <v>0</v>
          </cell>
          <cell r="W296">
            <v>0</v>
          </cell>
        </row>
        <row r="297">
          <cell r="N297"/>
          <cell r="V297" t="b">
            <v>0</v>
          </cell>
          <cell r="W297">
            <v>0</v>
          </cell>
        </row>
        <row r="298">
          <cell r="N298"/>
          <cell r="V298" t="b">
            <v>0</v>
          </cell>
          <cell r="W298">
            <v>0</v>
          </cell>
        </row>
        <row r="299">
          <cell r="N299"/>
        </row>
        <row r="300">
          <cell r="N300"/>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418-kenkyu@mail.hosp.go.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418-kenkyu@mail.hosp.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0354C-654D-4363-B714-0B1B956E01DD}">
  <dimension ref="A1:O40"/>
  <sheetViews>
    <sheetView showZeros="0" tabSelected="1" view="pageBreakPreview" topLeftCell="A4" zoomScale="160" zoomScaleNormal="140" zoomScaleSheetLayoutView="160" workbookViewId="0">
      <selection activeCell="A4" sqref="A4:K5"/>
    </sheetView>
  </sheetViews>
  <sheetFormatPr defaultRowHeight="22.5" customHeight="1"/>
  <cols>
    <col min="1" max="2" width="9" style="1"/>
    <col min="3" max="3" width="5.375" style="1" customWidth="1"/>
    <col min="4" max="4" width="8.25" style="1" bestFit="1" customWidth="1"/>
    <col min="5" max="10" width="9" style="1"/>
    <col min="11" max="11" width="10.875" style="1" customWidth="1"/>
    <col min="12" max="12" width="9.125" style="1" bestFit="1" customWidth="1"/>
    <col min="13" max="16384" width="9" style="1"/>
  </cols>
  <sheetData>
    <row r="1" spans="1:12" ht="22.5" customHeight="1">
      <c r="A1" s="1" t="s">
        <v>0</v>
      </c>
      <c r="F1" s="2" t="s">
        <v>1</v>
      </c>
    </row>
    <row r="2" spans="1:12" ht="22.5" customHeight="1">
      <c r="I2" s="3" t="s">
        <v>2</v>
      </c>
      <c r="J2" s="65"/>
      <c r="K2" s="65"/>
    </row>
    <row r="3" spans="1:12" ht="22.5" customHeight="1">
      <c r="I3" s="3" t="s">
        <v>3</v>
      </c>
      <c r="J3" s="66"/>
      <c r="K3" s="66"/>
      <c r="L3" s="1" t="s">
        <v>4</v>
      </c>
    </row>
    <row r="4" spans="1:12" ht="18.75" customHeight="1">
      <c r="A4" s="67" t="s">
        <v>5</v>
      </c>
      <c r="B4" s="67"/>
      <c r="C4" s="67"/>
      <c r="D4" s="67"/>
      <c r="E4" s="67"/>
      <c r="F4" s="67"/>
      <c r="G4" s="67"/>
      <c r="H4" s="67"/>
      <c r="I4" s="67"/>
      <c r="J4" s="67"/>
      <c r="K4" s="67"/>
    </row>
    <row r="5" spans="1:12" ht="18.75" customHeight="1">
      <c r="A5" s="67"/>
      <c r="B5" s="67"/>
      <c r="C5" s="67"/>
      <c r="D5" s="67"/>
      <c r="E5" s="67"/>
      <c r="F5" s="67"/>
      <c r="G5" s="67"/>
      <c r="H5" s="67"/>
      <c r="I5" s="67"/>
      <c r="J5" s="67"/>
      <c r="K5" s="67"/>
    </row>
    <row r="6" spans="1:12" ht="22.5" customHeight="1">
      <c r="A6" s="1" t="s">
        <v>6</v>
      </c>
    </row>
    <row r="7" spans="1:12" s="7" customFormat="1" ht="18.75" customHeight="1">
      <c r="A7" s="68" t="s">
        <v>7</v>
      </c>
      <c r="B7" s="69"/>
      <c r="C7" s="70"/>
      <c r="D7" s="4" t="s">
        <v>8</v>
      </c>
      <c r="E7" s="5"/>
      <c r="F7" s="74"/>
      <c r="G7" s="74"/>
      <c r="H7" s="5" t="s">
        <v>44</v>
      </c>
      <c r="I7" s="5"/>
      <c r="J7" s="5"/>
      <c r="K7" s="6"/>
      <c r="L7" s="7" t="s">
        <v>9</v>
      </c>
    </row>
    <row r="8" spans="1:12" s="7" customFormat="1" ht="18.75" customHeight="1">
      <c r="A8" s="71"/>
      <c r="B8" s="72"/>
      <c r="C8" s="73"/>
      <c r="D8" s="8" t="s">
        <v>43</v>
      </c>
      <c r="H8" s="7" t="s">
        <v>45</v>
      </c>
      <c r="K8" s="9"/>
    </row>
    <row r="9" spans="1:12" s="7" customFormat="1" ht="18.75" customHeight="1">
      <c r="A9" s="71"/>
      <c r="B9" s="72"/>
      <c r="C9" s="73"/>
      <c r="D9" s="8" t="s">
        <v>46</v>
      </c>
      <c r="H9" s="7" t="s">
        <v>47</v>
      </c>
      <c r="K9" s="9"/>
    </row>
    <row r="10" spans="1:12" s="7" customFormat="1" ht="18.75" customHeight="1">
      <c r="A10" s="71"/>
      <c r="B10" s="72"/>
      <c r="C10" s="73"/>
      <c r="D10" s="8" t="s">
        <v>48</v>
      </c>
      <c r="H10" s="7" t="s">
        <v>49</v>
      </c>
      <c r="K10" s="9"/>
    </row>
    <row r="11" spans="1:12" s="7" customFormat="1" ht="18.75" customHeight="1">
      <c r="A11" s="71"/>
      <c r="B11" s="72"/>
      <c r="C11" s="73"/>
      <c r="D11" s="10" t="s">
        <v>10</v>
      </c>
      <c r="E11" s="75" t="s">
        <v>11</v>
      </c>
      <c r="F11" s="75"/>
      <c r="G11" s="75"/>
      <c r="H11" s="75"/>
      <c r="I11" s="11"/>
      <c r="J11" s="11"/>
      <c r="K11" s="12"/>
    </row>
    <row r="12" spans="1:12" s="7" customFormat="1" ht="18.75" customHeight="1">
      <c r="A12" s="71"/>
      <c r="B12" s="72"/>
      <c r="C12" s="73"/>
      <c r="D12" s="5" t="s">
        <v>12</v>
      </c>
      <c r="E12" s="5"/>
      <c r="F12" s="5"/>
      <c r="G12" s="5"/>
      <c r="H12" s="5"/>
      <c r="I12" s="5"/>
      <c r="J12" s="5"/>
      <c r="K12" s="6"/>
    </row>
    <row r="13" spans="1:12" s="7" customFormat="1" ht="18.75" customHeight="1">
      <c r="A13" s="71"/>
      <c r="B13" s="72"/>
      <c r="C13" s="73"/>
      <c r="D13" s="76"/>
      <c r="E13" s="76"/>
      <c r="F13" s="76"/>
      <c r="G13" s="76"/>
      <c r="H13" s="76"/>
      <c r="I13" s="76"/>
      <c r="J13" s="76"/>
      <c r="K13" s="77"/>
    </row>
    <row r="14" spans="1:12" ht="18.75" customHeight="1">
      <c r="A14" s="49" t="s">
        <v>13</v>
      </c>
      <c r="B14" s="50"/>
      <c r="C14" s="51"/>
      <c r="D14" s="4" t="s">
        <v>14</v>
      </c>
      <c r="E14" s="5"/>
      <c r="F14" s="5"/>
      <c r="G14" s="5" t="s">
        <v>15</v>
      </c>
      <c r="H14" s="5"/>
      <c r="I14" s="5"/>
      <c r="J14" s="5"/>
      <c r="K14" s="6"/>
    </row>
    <row r="15" spans="1:12" ht="18.75" customHeight="1">
      <c r="A15" s="52"/>
      <c r="B15" s="53"/>
      <c r="C15" s="54"/>
      <c r="D15" s="8" t="s">
        <v>50</v>
      </c>
      <c r="E15" s="7"/>
      <c r="F15" s="7"/>
      <c r="G15" s="7" t="s">
        <v>16</v>
      </c>
      <c r="H15" s="7"/>
      <c r="I15" s="7"/>
      <c r="J15" s="7"/>
      <c r="K15" s="9"/>
    </row>
    <row r="16" spans="1:12" ht="18.75" customHeight="1">
      <c r="A16" s="52"/>
      <c r="B16" s="53"/>
      <c r="C16" s="54"/>
      <c r="D16" s="8" t="s">
        <v>51</v>
      </c>
      <c r="E16" s="7"/>
      <c r="F16" s="7"/>
      <c r="G16" s="7" t="s">
        <v>17</v>
      </c>
      <c r="H16" s="7"/>
      <c r="I16" s="7"/>
      <c r="J16" s="7"/>
      <c r="K16" s="9"/>
    </row>
    <row r="17" spans="1:15" ht="18.75" customHeight="1">
      <c r="A17" s="52"/>
      <c r="B17" s="53"/>
      <c r="C17" s="54"/>
      <c r="D17" s="8" t="s">
        <v>52</v>
      </c>
      <c r="E17" s="7"/>
      <c r="F17" s="7"/>
      <c r="G17" s="7" t="s">
        <v>18</v>
      </c>
      <c r="H17" s="7"/>
      <c r="I17" s="7"/>
      <c r="J17" s="7"/>
      <c r="K17" s="9"/>
    </row>
    <row r="18" spans="1:15" ht="18.75" customHeight="1">
      <c r="A18" s="52"/>
      <c r="B18" s="53"/>
      <c r="C18" s="54"/>
      <c r="D18" s="8" t="s">
        <v>53</v>
      </c>
      <c r="E18" s="7"/>
      <c r="F18" s="7"/>
      <c r="G18" s="7" t="s">
        <v>18</v>
      </c>
      <c r="H18" s="7"/>
      <c r="I18" s="7"/>
      <c r="J18" s="7"/>
      <c r="K18" s="9"/>
    </row>
    <row r="19" spans="1:15" ht="18.75" customHeight="1">
      <c r="A19" s="52"/>
      <c r="B19" s="53"/>
      <c r="C19" s="54"/>
      <c r="D19" s="8" t="s">
        <v>54</v>
      </c>
      <c r="E19" s="58"/>
      <c r="F19" s="58"/>
      <c r="G19" s="58"/>
      <c r="H19" s="58"/>
      <c r="I19" s="58"/>
      <c r="J19" s="58"/>
      <c r="K19" s="59"/>
    </row>
    <row r="20" spans="1:15" ht="18.75" customHeight="1">
      <c r="A20" s="55"/>
      <c r="B20" s="56"/>
      <c r="C20" s="57"/>
      <c r="D20" s="60" t="s">
        <v>19</v>
      </c>
      <c r="E20" s="61"/>
      <c r="F20" s="61"/>
      <c r="G20" s="61"/>
      <c r="H20" s="61"/>
      <c r="I20" s="61"/>
      <c r="J20" s="61"/>
      <c r="K20" s="62"/>
    </row>
    <row r="21" spans="1:15" ht="22.5" customHeight="1">
      <c r="L21" s="7"/>
      <c r="M21" s="7"/>
      <c r="N21" s="7"/>
      <c r="O21" s="7"/>
    </row>
    <row r="22" spans="1:15" ht="18.75" customHeight="1">
      <c r="A22" s="63" t="s">
        <v>20</v>
      </c>
      <c r="B22" s="63"/>
      <c r="C22" s="63"/>
      <c r="D22" s="63"/>
      <c r="E22" s="63"/>
      <c r="F22" s="63"/>
      <c r="G22" s="63"/>
      <c r="H22" s="63"/>
      <c r="I22" s="63"/>
      <c r="J22" s="63"/>
      <c r="K22" s="63"/>
      <c r="L22" s="7"/>
      <c r="M22" s="7"/>
      <c r="N22" s="7"/>
      <c r="O22" s="7"/>
    </row>
    <row r="23" spans="1:15" ht="18.75" customHeight="1">
      <c r="A23" s="63" t="s">
        <v>21</v>
      </c>
      <c r="B23" s="63"/>
      <c r="C23" s="63"/>
      <c r="D23" s="63"/>
      <c r="E23" s="63"/>
      <c r="F23" s="63"/>
      <c r="G23" s="63"/>
      <c r="H23" s="63"/>
      <c r="I23" s="63"/>
      <c r="J23" s="63"/>
      <c r="K23" s="63"/>
      <c r="M23" s="7"/>
      <c r="N23" s="7"/>
      <c r="O23" s="7"/>
    </row>
    <row r="24" spans="1:15" ht="18.75" customHeight="1">
      <c r="A24" s="64" t="s">
        <v>22</v>
      </c>
      <c r="B24" s="64"/>
      <c r="C24" s="64"/>
      <c r="D24" s="64"/>
      <c r="E24" s="64"/>
      <c r="F24" s="64"/>
      <c r="G24" s="64"/>
      <c r="H24" s="64"/>
      <c r="I24" s="64"/>
      <c r="J24" s="64"/>
      <c r="K24" s="64"/>
    </row>
    <row r="25" spans="1:15" ht="18.75" customHeight="1">
      <c r="A25" s="64"/>
      <c r="B25" s="64"/>
      <c r="C25" s="64"/>
      <c r="D25" s="64"/>
      <c r="E25" s="64"/>
      <c r="F25" s="64"/>
      <c r="G25" s="64"/>
      <c r="H25" s="64"/>
      <c r="I25" s="64"/>
      <c r="J25" s="64"/>
      <c r="K25" s="64"/>
    </row>
    <row r="26" spans="1:15" ht="18.75" customHeight="1">
      <c r="A26" s="64"/>
      <c r="B26" s="64"/>
      <c r="C26" s="64"/>
      <c r="D26" s="64"/>
      <c r="E26" s="64"/>
      <c r="F26" s="64"/>
      <c r="G26" s="64"/>
      <c r="H26" s="64"/>
      <c r="I26" s="64"/>
      <c r="J26" s="64"/>
      <c r="K26" s="64"/>
    </row>
    <row r="27" spans="1:15" ht="18.75" customHeight="1">
      <c r="A27" s="45" t="s">
        <v>23</v>
      </c>
      <c r="B27" s="45"/>
      <c r="C27" s="45"/>
      <c r="D27" s="45"/>
      <c r="E27" s="45"/>
      <c r="F27" s="45"/>
      <c r="G27" s="45"/>
      <c r="H27" s="45"/>
      <c r="I27" s="45"/>
      <c r="J27" s="45"/>
      <c r="K27" s="45"/>
    </row>
    <row r="28" spans="1:15" ht="18.75" customHeight="1">
      <c r="A28" s="45"/>
      <c r="B28" s="45"/>
      <c r="C28" s="45"/>
      <c r="D28" s="45"/>
      <c r="E28" s="45"/>
      <c r="F28" s="45"/>
      <c r="G28" s="45"/>
      <c r="H28" s="45"/>
      <c r="I28" s="45"/>
      <c r="J28" s="45"/>
      <c r="K28" s="45"/>
    </row>
    <row r="29" spans="1:15" ht="18.75" customHeight="1">
      <c r="A29" s="13"/>
      <c r="B29" s="13"/>
      <c r="C29" s="13"/>
      <c r="D29" s="13"/>
      <c r="E29" s="13"/>
      <c r="F29" s="13"/>
      <c r="G29" s="13"/>
      <c r="H29" s="13"/>
      <c r="I29" s="13"/>
      <c r="J29" s="13"/>
      <c r="K29" s="13"/>
    </row>
    <row r="30" spans="1:15" ht="22.5" customHeight="1">
      <c r="A30" s="1" t="s">
        <v>24</v>
      </c>
      <c r="C30" s="1" t="s">
        <v>25</v>
      </c>
      <c r="D30" s="1" t="s">
        <v>26</v>
      </c>
    </row>
    <row r="31" spans="1:15" ht="22.5" customHeight="1">
      <c r="A31" s="46" t="s">
        <v>27</v>
      </c>
      <c r="B31" s="46"/>
      <c r="C31" s="46"/>
      <c r="D31" s="46"/>
      <c r="E31" s="46" t="s">
        <v>28</v>
      </c>
      <c r="F31" s="46"/>
      <c r="G31" s="46"/>
      <c r="H31" s="14" t="s">
        <v>29</v>
      </c>
      <c r="I31" s="14" t="s">
        <v>30</v>
      </c>
      <c r="J31" s="47" t="s">
        <v>31</v>
      </c>
      <c r="K31" s="48"/>
    </row>
    <row r="32" spans="1:15" ht="22.5" customHeight="1">
      <c r="A32" s="20"/>
      <c r="B32" s="21"/>
      <c r="C32" s="21"/>
      <c r="D32" s="22"/>
      <c r="E32" s="23"/>
      <c r="F32" s="24"/>
      <c r="G32" s="25"/>
      <c r="H32" s="15"/>
      <c r="I32" s="16"/>
      <c r="J32" s="43"/>
      <c r="K32" s="44"/>
    </row>
    <row r="33" spans="1:11" ht="22.5" customHeight="1">
      <c r="A33" s="20"/>
      <c r="B33" s="21"/>
      <c r="C33" s="21"/>
      <c r="D33" s="22"/>
      <c r="E33" s="23"/>
      <c r="F33" s="24"/>
      <c r="G33" s="25"/>
      <c r="H33" s="17"/>
      <c r="I33" s="16"/>
      <c r="J33" s="43"/>
      <c r="K33" s="44"/>
    </row>
    <row r="34" spans="1:11" ht="22.5" customHeight="1">
      <c r="A34" s="20"/>
      <c r="B34" s="21"/>
      <c r="C34" s="21"/>
      <c r="D34" s="22"/>
      <c r="E34" s="23"/>
      <c r="F34" s="24"/>
      <c r="G34" s="25"/>
      <c r="H34" s="18"/>
      <c r="I34" s="18"/>
      <c r="J34" s="26"/>
      <c r="K34" s="27"/>
    </row>
    <row r="35" spans="1:11" ht="22.5" customHeight="1">
      <c r="A35" s="20"/>
      <c r="B35" s="21"/>
      <c r="C35" s="21"/>
      <c r="D35" s="22"/>
      <c r="E35" s="23"/>
      <c r="F35" s="24"/>
      <c r="G35" s="25"/>
      <c r="H35" s="18"/>
      <c r="I35" s="18"/>
      <c r="J35" s="26"/>
      <c r="K35" s="27"/>
    </row>
    <row r="36" spans="1:11" ht="22.5" customHeight="1">
      <c r="A36" s="20"/>
      <c r="B36" s="21"/>
      <c r="C36" s="21"/>
      <c r="D36" s="22"/>
      <c r="E36" s="23"/>
      <c r="F36" s="24"/>
      <c r="G36" s="25"/>
      <c r="H36" s="18"/>
      <c r="I36" s="18"/>
      <c r="J36" s="26"/>
      <c r="K36" s="27"/>
    </row>
    <row r="37" spans="1:11" ht="22.5" customHeight="1">
      <c r="A37" s="20"/>
      <c r="B37" s="21"/>
      <c r="C37" s="21"/>
      <c r="D37" s="22"/>
      <c r="E37" s="23"/>
      <c r="F37" s="24"/>
      <c r="G37" s="25"/>
      <c r="H37" s="18"/>
      <c r="I37" s="18"/>
      <c r="J37" s="26"/>
      <c r="K37" s="27"/>
    </row>
    <row r="38" spans="1:11" ht="12" customHeight="1">
      <c r="A38" s="28" t="s">
        <v>32</v>
      </c>
      <c r="B38" s="29"/>
      <c r="C38" s="34"/>
      <c r="D38" s="35"/>
      <c r="E38" s="35"/>
      <c r="F38" s="35"/>
      <c r="G38" s="35"/>
      <c r="H38" s="35"/>
      <c r="I38" s="35"/>
      <c r="J38" s="35"/>
      <c r="K38" s="36"/>
    </row>
    <row r="39" spans="1:11" ht="12" customHeight="1">
      <c r="A39" s="30"/>
      <c r="B39" s="31"/>
      <c r="C39" s="37"/>
      <c r="D39" s="38"/>
      <c r="E39" s="38"/>
      <c r="F39" s="38"/>
      <c r="G39" s="38"/>
      <c r="H39" s="38"/>
      <c r="I39" s="38"/>
      <c r="J39" s="38"/>
      <c r="K39" s="39"/>
    </row>
    <row r="40" spans="1:11" ht="16.5" customHeight="1">
      <c r="A40" s="32"/>
      <c r="B40" s="33"/>
      <c r="C40" s="40" t="s">
        <v>33</v>
      </c>
      <c r="D40" s="41"/>
      <c r="E40" s="41"/>
      <c r="F40" s="41"/>
      <c r="G40" s="41"/>
      <c r="H40" s="41"/>
      <c r="I40" s="41"/>
      <c r="J40" s="41"/>
      <c r="K40" s="42"/>
    </row>
  </sheetData>
  <mergeCells count="38">
    <mergeCell ref="A24:K26"/>
    <mergeCell ref="J2:K2"/>
    <mergeCell ref="J3:K3"/>
    <mergeCell ref="A4:K5"/>
    <mergeCell ref="A7:C13"/>
    <mergeCell ref="F7:G7"/>
    <mergeCell ref="E11:H11"/>
    <mergeCell ref="D13:K13"/>
    <mergeCell ref="A14:C20"/>
    <mergeCell ref="E19:K19"/>
    <mergeCell ref="D20:K20"/>
    <mergeCell ref="A22:K22"/>
    <mergeCell ref="A23:K23"/>
    <mergeCell ref="A27:K28"/>
    <mergeCell ref="A31:D31"/>
    <mergeCell ref="E31:G31"/>
    <mergeCell ref="J31:K31"/>
    <mergeCell ref="A32:D32"/>
    <mergeCell ref="E32:G32"/>
    <mergeCell ref="J32:K32"/>
    <mergeCell ref="A33:D33"/>
    <mergeCell ref="E33:G33"/>
    <mergeCell ref="J33:K33"/>
    <mergeCell ref="A34:D34"/>
    <mergeCell ref="E34:G34"/>
    <mergeCell ref="J34:K34"/>
    <mergeCell ref="A35:D35"/>
    <mergeCell ref="E35:G35"/>
    <mergeCell ref="J35:K35"/>
    <mergeCell ref="A36:D36"/>
    <mergeCell ref="E36:G36"/>
    <mergeCell ref="J36:K36"/>
    <mergeCell ref="A37:D37"/>
    <mergeCell ref="E37:G37"/>
    <mergeCell ref="J37:K37"/>
    <mergeCell ref="A38:B40"/>
    <mergeCell ref="C38:K39"/>
    <mergeCell ref="C40:K40"/>
  </mergeCells>
  <phoneticPr fontId="3"/>
  <dataValidations count="15">
    <dataValidation imeMode="hiragana" allowBlank="1" showInputMessage="1" showErrorMessage="1" sqref="A32:K37" xr:uid="{94A00E6F-1283-4927-B224-24F9733301F1}"/>
    <dataValidation type="list" allowBlank="1" showInputMessage="1" showErrorMessage="1" sqref="C30" xr:uid="{B591F714-A680-4752-9D36-99B224295BE6}">
      <formula1>"■,□"</formula1>
    </dataValidation>
    <dataValidation type="list" allowBlank="1" showInputMessage="1" showErrorMessage="1" sqref="D18" xr:uid="{ECE9DB36-BC9B-4B4C-B87D-A2BF588A512E}">
      <formula1>"■謝金,□謝金"</formula1>
    </dataValidation>
    <dataValidation type="list" allowBlank="1" showInputMessage="1" showErrorMessage="1" sqref="D17" xr:uid="{B747A3CC-5A91-4504-A457-882E366C4C56}">
      <formula1>"■検査等の業務委託,□検査等の業務委託"</formula1>
    </dataValidation>
    <dataValidation type="list" allowBlank="1" showInputMessage="1" showErrorMessage="1" sqref="D16" xr:uid="{952753D2-7195-4A8B-9F8F-C255BD672B18}">
      <formula1>"■立替払い分の精算,□立替払い分の精算"</formula1>
    </dataValidation>
    <dataValidation type="list" allowBlank="1" showInputMessage="1" showErrorMessage="1" sqref="D15" xr:uid="{C2B494A0-8B69-4E14-B9D6-6165E9347AC9}">
      <formula1>"■諸会費・年会費等の支払い,□諸会費・年会費等の支払い"</formula1>
    </dataValidation>
    <dataValidation type="list" allowBlank="1" showInputMessage="1" showErrorMessage="1" sqref="D14" xr:uid="{F81DDA4D-B50B-4E29-87B4-50D56462E1D3}">
      <formula1>"■物品の購入,□物品の購入"</formula1>
    </dataValidation>
    <dataValidation type="list" allowBlank="1" showInputMessage="1" showErrorMessage="1" sqref="D11 D19" xr:uid="{017C0F74-B41F-4E9E-BEF7-3C8889949915}">
      <formula1>"■その他,□その他"</formula1>
    </dataValidation>
    <dataValidation type="list" allowBlank="1" showInputMessage="1" showErrorMessage="1" sqref="H10" xr:uid="{317259E6-77AB-49D9-B1FB-8C849C3B4796}">
      <formula1>"■間接経費,□間接経費"</formula1>
    </dataValidation>
    <dataValidation type="list" allowBlank="1" showInputMessage="1" showErrorMessage="1" sqref="D10" xr:uid="{FA40301C-34DD-488B-84C2-A02EF12744C6}">
      <formula1>"■使途特定寄付金,□使途特定寄付金"</formula1>
    </dataValidation>
    <dataValidation type="list" allowBlank="1" showInputMessage="1" showErrorMessage="1" sqref="H9" xr:uid="{340D0835-06E7-4D9C-9CE7-9ED6EFA47E7E}">
      <formula1>"■オムロン共同研究費,□オムロン共同研究費"</formula1>
    </dataValidation>
    <dataValidation type="list" allowBlank="1" showInputMessage="1" showErrorMessage="1" sqref="D9" xr:uid="{E543DC38-5B85-4600-95D2-D6CD01872319}">
      <formula1>"■NHO共同研究費,□NHO共同研究費"</formula1>
    </dataValidation>
    <dataValidation type="list" allowBlank="1" showInputMessage="1" showErrorMessage="1" sqref="H8" xr:uid="{0814F0F8-B939-4C14-B4CA-46714F54CD7B}">
      <formula1>"■AMED研究費,□AMED研究費"</formula1>
    </dataValidation>
    <dataValidation type="list" allowBlank="1" showInputMessage="1" showErrorMessage="1" sqref="D8" xr:uid="{136A5287-6507-4601-99EF-41288254F7A6}">
      <formula1>"■受託研究費（治験、特定臨床研究）,□受託研究費（治験、特定臨床研究）"</formula1>
    </dataValidation>
    <dataValidation type="list" allowBlank="1" showInputMessage="1" showErrorMessage="1" sqref="H7" xr:uid="{21267070-56AB-4386-ADC8-62081B30C986}">
      <formula1>"■科研費,□科研費"</formula1>
    </dataValidation>
  </dataValidations>
  <hyperlinks>
    <hyperlink ref="F1" r:id="rId1" xr:uid="{7BF65D0F-BF96-4410-8CFD-5A5216C6ACC2}"/>
  </hyperlinks>
  <pageMargins left="0.39370078740157483" right="0.39370078740157483" top="0.35433070866141736" bottom="0.35433070866141736" header="0.31496062992125984" footer="0.31496062992125984"/>
  <pageSetup paperSize="9" scale="90" orientation="portrait" blackAndWhite="1"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C1153-A780-42B9-ADD9-BAB75B1E89D0}">
  <dimension ref="A1:O40"/>
  <sheetViews>
    <sheetView showZeros="0" zoomScale="140" zoomScaleNormal="140" workbookViewId="0">
      <selection activeCell="J3" sqref="J3:K3"/>
    </sheetView>
  </sheetViews>
  <sheetFormatPr defaultRowHeight="22.5" customHeight="1"/>
  <cols>
    <col min="1" max="2" width="9" style="1"/>
    <col min="3" max="3" width="5.375" style="1" customWidth="1"/>
    <col min="4" max="4" width="8.25" style="1" bestFit="1" customWidth="1"/>
    <col min="5" max="10" width="9" style="1"/>
    <col min="11" max="11" width="10.875" style="1" customWidth="1"/>
    <col min="12" max="12" width="9.125" style="1" bestFit="1" customWidth="1"/>
    <col min="13" max="16384" width="9" style="1"/>
  </cols>
  <sheetData>
    <row r="1" spans="1:12" ht="22.5" customHeight="1">
      <c r="A1" s="1" t="s">
        <v>0</v>
      </c>
      <c r="F1" s="2" t="s">
        <v>1</v>
      </c>
    </row>
    <row r="2" spans="1:12" ht="22.5" customHeight="1">
      <c r="I2" s="3" t="s">
        <v>2</v>
      </c>
      <c r="J2" s="78">
        <f>IFERROR(INDEX([1]一覧!A4:Z1000,[1]一覧!A1,3),"")</f>
        <v>45910</v>
      </c>
      <c r="K2" s="78"/>
    </row>
    <row r="3" spans="1:12" ht="22.5" customHeight="1">
      <c r="B3" s="19"/>
      <c r="I3" s="3" t="s">
        <v>3</v>
      </c>
      <c r="J3" s="79" t="s">
        <v>34</v>
      </c>
      <c r="K3" s="79"/>
      <c r="L3" s="1" t="s">
        <v>4</v>
      </c>
    </row>
    <row r="4" spans="1:12" ht="18.75" customHeight="1">
      <c r="A4" s="67" t="s">
        <v>5</v>
      </c>
      <c r="B4" s="67"/>
      <c r="C4" s="67"/>
      <c r="D4" s="67"/>
      <c r="E4" s="67"/>
      <c r="F4" s="67"/>
      <c r="G4" s="67"/>
      <c r="H4" s="67"/>
      <c r="I4" s="67"/>
      <c r="J4" s="67"/>
      <c r="K4" s="67"/>
    </row>
    <row r="5" spans="1:12" ht="18.75" customHeight="1">
      <c r="A5" s="67"/>
      <c r="B5" s="67"/>
      <c r="C5" s="67"/>
      <c r="D5" s="67"/>
      <c r="E5" s="67"/>
      <c r="F5" s="67"/>
      <c r="G5" s="67"/>
      <c r="H5" s="67"/>
      <c r="I5" s="67"/>
      <c r="J5" s="67"/>
      <c r="K5" s="67"/>
    </row>
    <row r="6" spans="1:12" ht="22.5" customHeight="1">
      <c r="A6" s="1" t="s">
        <v>6</v>
      </c>
    </row>
    <row r="7" spans="1:12" s="7" customFormat="1" ht="18.75" customHeight="1">
      <c r="A7" s="68" t="s">
        <v>7</v>
      </c>
      <c r="B7" s="69"/>
      <c r="C7" s="70"/>
      <c r="D7" s="4" t="s">
        <v>8</v>
      </c>
      <c r="E7" s="5"/>
      <c r="F7" s="80" t="s">
        <v>35</v>
      </c>
      <c r="G7" s="80"/>
      <c r="H7" s="5" t="str">
        <f>IF(INDEX([1]一覧!A4:Z1000,[1]一覧!A1,6)="【科研費】","■科研費","□科研費")</f>
        <v>□科研費</v>
      </c>
      <c r="I7" s="5"/>
      <c r="J7" s="5"/>
      <c r="K7" s="6"/>
      <c r="L7" s="7" t="s">
        <v>9</v>
      </c>
    </row>
    <row r="8" spans="1:12" s="7" customFormat="1" ht="18.75" customHeight="1">
      <c r="A8" s="71"/>
      <c r="B8" s="72"/>
      <c r="C8" s="73"/>
      <c r="D8" s="8" t="s">
        <v>36</v>
      </c>
      <c r="H8" s="7" t="str">
        <f>IF(INDEX([1]一覧!A4:Z1000,[1]一覧!A1,6)="【AMED研究】","■AMED研究費","□AMED研究費")</f>
        <v>□AMED研究費</v>
      </c>
      <c r="K8" s="9"/>
    </row>
    <row r="9" spans="1:12" s="7" customFormat="1" ht="18.75" customHeight="1">
      <c r="A9" s="71"/>
      <c r="B9" s="72"/>
      <c r="C9" s="73"/>
      <c r="D9" s="8" t="str">
        <f>IF(INDEX([1]一覧!A4:Z1000,[1]一覧!A1,6)="NHO共同研究","■NHO共同研究費","□NHO共同研究費")</f>
        <v>□NHO共同研究費</v>
      </c>
      <c r="H9" s="7" t="str">
        <f>IF(INDEX([1]一覧!A4:Z1000,[1]一覧!A1,6)="オムロン共同研究","■オムロン共同研究費","□オムロン共同研究費")</f>
        <v>□オムロン共同研究費</v>
      </c>
      <c r="K9" s="9"/>
    </row>
    <row r="10" spans="1:12" s="7" customFormat="1" ht="18.75" customHeight="1">
      <c r="A10" s="71"/>
      <c r="B10" s="72"/>
      <c r="C10" s="73"/>
      <c r="D10" s="8" t="str">
        <f>IF(INDEX([1]一覧!A4:Z1000,[1]一覧!A1,6)="使途特定寄付金","■使途特定寄付金","□使途特定寄付金")</f>
        <v>□使途特定寄付金</v>
      </c>
      <c r="H10" s="7" t="str">
        <f>IF(INDEX([1]一覧!A4:Z1000,[1]一覧!A1,6)="間接経費","■間接経費","□間接経費")</f>
        <v>□間接経費</v>
      </c>
      <c r="K10" s="9"/>
    </row>
    <row r="11" spans="1:12" s="7" customFormat="1" ht="18.75" customHeight="1">
      <c r="A11" s="71"/>
      <c r="B11" s="72"/>
      <c r="C11" s="73"/>
      <c r="D11" s="10" t="s">
        <v>10</v>
      </c>
      <c r="E11" s="75" t="s">
        <v>11</v>
      </c>
      <c r="F11" s="75"/>
      <c r="G11" s="75"/>
      <c r="H11" s="75"/>
      <c r="I11" s="11"/>
      <c r="J11" s="11"/>
      <c r="K11" s="12"/>
    </row>
    <row r="12" spans="1:12" s="7" customFormat="1" ht="18.75" customHeight="1">
      <c r="A12" s="71"/>
      <c r="B12" s="72"/>
      <c r="C12" s="73"/>
      <c r="D12" s="5" t="s">
        <v>12</v>
      </c>
      <c r="E12" s="5"/>
      <c r="F12" s="5"/>
      <c r="G12" s="5"/>
      <c r="H12" s="5"/>
      <c r="I12" s="5"/>
      <c r="J12" s="5"/>
      <c r="K12" s="6"/>
    </row>
    <row r="13" spans="1:12" s="7" customFormat="1" ht="18.75" customHeight="1">
      <c r="A13" s="71"/>
      <c r="B13" s="72"/>
      <c r="C13" s="73"/>
      <c r="D13" s="76"/>
      <c r="E13" s="76"/>
      <c r="F13" s="76"/>
      <c r="G13" s="76"/>
      <c r="H13" s="76"/>
      <c r="I13" s="76"/>
      <c r="J13" s="76"/>
      <c r="K13" s="77"/>
    </row>
    <row r="14" spans="1:12" ht="18.75" customHeight="1">
      <c r="A14" s="49" t="s">
        <v>13</v>
      </c>
      <c r="B14" s="50"/>
      <c r="C14" s="51"/>
      <c r="D14" s="4" t="s">
        <v>37</v>
      </c>
      <c r="E14" s="5"/>
      <c r="F14" s="5"/>
      <c r="G14" s="5" t="s">
        <v>15</v>
      </c>
      <c r="H14" s="5"/>
      <c r="I14" s="5"/>
      <c r="J14" s="5"/>
      <c r="K14" s="6"/>
    </row>
    <row r="15" spans="1:12" ht="18.75" customHeight="1">
      <c r="A15" s="52"/>
      <c r="B15" s="53"/>
      <c r="C15" s="54"/>
      <c r="D15" s="8" t="e">
        <f>IF(COUNTIF(INDEX([1]一覧!A4:Z1000,[1]一覧!A1,2),"*施行*"),"■諸会費・年会費等の支払い","□諸会費・年会費等の支払い")</f>
        <v>#VALUE!</v>
      </c>
      <c r="E15" s="7"/>
      <c r="F15" s="7"/>
      <c r="G15" s="7" t="s">
        <v>16</v>
      </c>
      <c r="H15" s="7"/>
      <c r="I15" s="7"/>
      <c r="J15" s="7"/>
      <c r="K15" s="9"/>
    </row>
    <row r="16" spans="1:12" ht="18.75" customHeight="1">
      <c r="A16" s="52"/>
      <c r="B16" s="53"/>
      <c r="C16" s="54"/>
      <c r="D16" s="8" t="e">
        <f>IF(COUNTIF(INDEX([1]一覧!A4:Z1000,[1]一覧!A1,2),"*立替申請*"),"■立替払い分の精算","□立替払い分の精算")</f>
        <v>#VALUE!</v>
      </c>
      <c r="E16" s="7"/>
      <c r="F16" s="7"/>
      <c r="G16" s="7" t="s">
        <v>17</v>
      </c>
      <c r="H16" s="7"/>
      <c r="I16" s="7"/>
      <c r="J16" s="7"/>
      <c r="K16" s="9"/>
    </row>
    <row r="17" spans="1:15" ht="18.75" customHeight="1">
      <c r="A17" s="52"/>
      <c r="B17" s="53"/>
      <c r="C17" s="54"/>
      <c r="D17" s="8" t="e">
        <f>IF(COUNTIF(INDEX([1]一覧!A4:Z1000,[1]一覧!A1,2),"*委託*"),"■検査等の業務委託","□検査等の業務委託")</f>
        <v>#VALUE!</v>
      </c>
      <c r="E17" s="7"/>
      <c r="F17" s="7"/>
      <c r="G17" s="7" t="s">
        <v>18</v>
      </c>
      <c r="H17" s="7"/>
      <c r="I17" s="7"/>
      <c r="J17" s="7"/>
      <c r="K17" s="9"/>
    </row>
    <row r="18" spans="1:15" ht="18.75" customHeight="1">
      <c r="A18" s="52"/>
      <c r="B18" s="53"/>
      <c r="C18" s="54"/>
      <c r="D18" s="8" t="e">
        <f>IF(COUNTIF(INDEX([1]一覧!A4:Z1000,[1]一覧!A1,2),"*謝金*"),"■謝金","□謝金")</f>
        <v>#VALUE!</v>
      </c>
      <c r="E18" s="7"/>
      <c r="F18" s="7"/>
      <c r="G18" s="7" t="s">
        <v>18</v>
      </c>
      <c r="H18" s="7"/>
      <c r="I18" s="7"/>
      <c r="J18" s="7"/>
      <c r="K18" s="9"/>
    </row>
    <row r="19" spans="1:15" ht="18.75" customHeight="1">
      <c r="A19" s="52"/>
      <c r="B19" s="53"/>
      <c r="C19" s="54"/>
      <c r="D19" s="8" t="e">
        <f>IF(COUNTIF(INDEX([1]一覧!A4:Z1000,[1]一覧!A1,2),""),"■その他","□その他")</f>
        <v>#VALUE!</v>
      </c>
      <c r="E19" s="58"/>
      <c r="F19" s="58"/>
      <c r="G19" s="58"/>
      <c r="H19" s="58"/>
      <c r="I19" s="58"/>
      <c r="J19" s="58"/>
      <c r="K19" s="59"/>
    </row>
    <row r="20" spans="1:15" ht="18.75" customHeight="1">
      <c r="A20" s="55"/>
      <c r="B20" s="56"/>
      <c r="C20" s="57"/>
      <c r="D20" s="60" t="s">
        <v>19</v>
      </c>
      <c r="E20" s="61"/>
      <c r="F20" s="61"/>
      <c r="G20" s="61"/>
      <c r="H20" s="61"/>
      <c r="I20" s="61"/>
      <c r="J20" s="61"/>
      <c r="K20" s="62"/>
    </row>
    <row r="21" spans="1:15" ht="22.5" customHeight="1">
      <c r="L21" s="7"/>
      <c r="M21" s="7"/>
      <c r="N21" s="7"/>
      <c r="O21" s="7"/>
    </row>
    <row r="22" spans="1:15" ht="18.75" customHeight="1">
      <c r="A22" s="63" t="s">
        <v>20</v>
      </c>
      <c r="B22" s="63"/>
      <c r="C22" s="63"/>
      <c r="D22" s="63"/>
      <c r="E22" s="63"/>
      <c r="F22" s="63"/>
      <c r="G22" s="63"/>
      <c r="H22" s="63"/>
      <c r="I22" s="63"/>
      <c r="J22" s="63"/>
      <c r="K22" s="63"/>
      <c r="L22" s="7"/>
      <c r="M22" s="7"/>
      <c r="N22" s="7"/>
      <c r="O22" s="7"/>
    </row>
    <row r="23" spans="1:15" ht="18.75" customHeight="1">
      <c r="A23" s="63" t="s">
        <v>21</v>
      </c>
      <c r="B23" s="63"/>
      <c r="C23" s="63"/>
      <c r="D23" s="63"/>
      <c r="E23" s="63"/>
      <c r="F23" s="63"/>
      <c r="G23" s="63"/>
      <c r="H23" s="63"/>
      <c r="I23" s="63"/>
      <c r="J23" s="63"/>
      <c r="K23" s="63"/>
      <c r="M23" s="7"/>
      <c r="N23" s="7"/>
      <c r="O23" s="7"/>
    </row>
    <row r="24" spans="1:15" ht="18.75" customHeight="1">
      <c r="A24" s="64" t="s">
        <v>22</v>
      </c>
      <c r="B24" s="64"/>
      <c r="C24" s="64"/>
      <c r="D24" s="64"/>
      <c r="E24" s="64"/>
      <c r="F24" s="64"/>
      <c r="G24" s="64"/>
      <c r="H24" s="64"/>
      <c r="I24" s="64"/>
      <c r="J24" s="64"/>
      <c r="K24" s="64"/>
    </row>
    <row r="25" spans="1:15" ht="18.75" customHeight="1">
      <c r="A25" s="64"/>
      <c r="B25" s="64"/>
      <c r="C25" s="64"/>
      <c r="D25" s="64"/>
      <c r="E25" s="64"/>
      <c r="F25" s="64"/>
      <c r="G25" s="64"/>
      <c r="H25" s="64"/>
      <c r="I25" s="64"/>
      <c r="J25" s="64"/>
      <c r="K25" s="64"/>
    </row>
    <row r="26" spans="1:15" ht="18.75" customHeight="1">
      <c r="A26" s="64"/>
      <c r="B26" s="64"/>
      <c r="C26" s="64"/>
      <c r="D26" s="64"/>
      <c r="E26" s="64"/>
      <c r="F26" s="64"/>
      <c r="G26" s="64"/>
      <c r="H26" s="64"/>
      <c r="I26" s="64"/>
      <c r="J26" s="64"/>
      <c r="K26" s="64"/>
    </row>
    <row r="27" spans="1:15" ht="18.75" customHeight="1">
      <c r="A27" s="45" t="s">
        <v>23</v>
      </c>
      <c r="B27" s="45"/>
      <c r="C27" s="45"/>
      <c r="D27" s="45"/>
      <c r="E27" s="45"/>
      <c r="F27" s="45"/>
      <c r="G27" s="45"/>
      <c r="H27" s="45"/>
      <c r="I27" s="45"/>
      <c r="J27" s="45"/>
      <c r="K27" s="45"/>
    </row>
    <row r="28" spans="1:15" ht="18.75" customHeight="1">
      <c r="A28" s="45"/>
      <c r="B28" s="45"/>
      <c r="C28" s="45"/>
      <c r="D28" s="45"/>
      <c r="E28" s="45"/>
      <c r="F28" s="45"/>
      <c r="G28" s="45"/>
      <c r="H28" s="45"/>
      <c r="I28" s="45"/>
      <c r="J28" s="45"/>
      <c r="K28" s="45"/>
    </row>
    <row r="29" spans="1:15" ht="18.75" customHeight="1">
      <c r="A29" s="13"/>
      <c r="B29" s="13"/>
      <c r="C29" s="13"/>
      <c r="D29" s="13"/>
      <c r="E29" s="13"/>
      <c r="F29" s="13"/>
      <c r="G29" s="13"/>
      <c r="H29" s="13"/>
      <c r="I29" s="13"/>
      <c r="J29" s="13"/>
      <c r="K29" s="13"/>
    </row>
    <row r="30" spans="1:15" ht="22.5" customHeight="1">
      <c r="A30" s="1" t="s">
        <v>24</v>
      </c>
      <c r="C30" s="1" t="s">
        <v>25</v>
      </c>
      <c r="D30" s="1" t="s">
        <v>26</v>
      </c>
    </row>
    <row r="31" spans="1:15" ht="22.5" customHeight="1">
      <c r="A31" s="46" t="s">
        <v>27</v>
      </c>
      <c r="B31" s="46"/>
      <c r="C31" s="46"/>
      <c r="D31" s="46"/>
      <c r="E31" s="46" t="s">
        <v>28</v>
      </c>
      <c r="F31" s="46"/>
      <c r="G31" s="46"/>
      <c r="H31" s="14" t="s">
        <v>29</v>
      </c>
      <c r="I31" s="14" t="s">
        <v>30</v>
      </c>
      <c r="J31" s="47" t="s">
        <v>31</v>
      </c>
      <c r="K31" s="48"/>
    </row>
    <row r="32" spans="1:15" ht="22.5" customHeight="1">
      <c r="A32" s="20" t="s">
        <v>38</v>
      </c>
      <c r="B32" s="21"/>
      <c r="C32" s="21"/>
      <c r="D32" s="22"/>
      <c r="E32" s="23" t="s">
        <v>39</v>
      </c>
      <c r="F32" s="24"/>
      <c r="G32" s="25"/>
      <c r="H32" s="15" t="s">
        <v>40</v>
      </c>
      <c r="I32" s="16">
        <v>1</v>
      </c>
      <c r="J32" s="43" t="s">
        <v>41</v>
      </c>
      <c r="K32" s="44"/>
    </row>
    <row r="33" spans="1:11" ht="22.5" customHeight="1">
      <c r="A33" s="20"/>
      <c r="B33" s="21"/>
      <c r="C33" s="21"/>
      <c r="D33" s="22"/>
      <c r="E33" s="23"/>
      <c r="F33" s="24"/>
      <c r="G33" s="25"/>
      <c r="H33" s="17"/>
      <c r="I33" s="16"/>
      <c r="J33" s="43"/>
      <c r="K33" s="44"/>
    </row>
    <row r="34" spans="1:11" ht="22.5" customHeight="1">
      <c r="A34" s="20"/>
      <c r="B34" s="21"/>
      <c r="C34" s="21"/>
      <c r="D34" s="22"/>
      <c r="E34" s="23"/>
      <c r="F34" s="24"/>
      <c r="G34" s="25"/>
      <c r="H34" s="18"/>
      <c r="I34" s="18"/>
      <c r="J34" s="26"/>
      <c r="K34" s="27"/>
    </row>
    <row r="35" spans="1:11" ht="22.5" customHeight="1">
      <c r="A35" s="20"/>
      <c r="B35" s="21"/>
      <c r="C35" s="21"/>
      <c r="D35" s="22"/>
      <c r="E35" s="23"/>
      <c r="F35" s="24"/>
      <c r="G35" s="25"/>
      <c r="H35" s="18"/>
      <c r="I35" s="18"/>
      <c r="J35" s="26"/>
      <c r="K35" s="27"/>
    </row>
    <row r="36" spans="1:11" ht="22.5" customHeight="1">
      <c r="A36" s="20"/>
      <c r="B36" s="21"/>
      <c r="C36" s="21"/>
      <c r="D36" s="22"/>
      <c r="E36" s="23"/>
      <c r="F36" s="24"/>
      <c r="G36" s="25"/>
      <c r="H36" s="18"/>
      <c r="I36" s="18"/>
      <c r="J36" s="26"/>
      <c r="K36" s="27"/>
    </row>
    <row r="37" spans="1:11" ht="22.5" customHeight="1">
      <c r="A37" s="20"/>
      <c r="B37" s="21"/>
      <c r="C37" s="21"/>
      <c r="D37" s="22"/>
      <c r="E37" s="23"/>
      <c r="F37" s="24"/>
      <c r="G37" s="25"/>
      <c r="H37" s="18"/>
      <c r="I37" s="18"/>
      <c r="J37" s="26"/>
      <c r="K37" s="27"/>
    </row>
    <row r="38" spans="1:11" ht="12" customHeight="1">
      <c r="A38" s="28" t="s">
        <v>32</v>
      </c>
      <c r="B38" s="29"/>
      <c r="C38" s="34" t="s">
        <v>42</v>
      </c>
      <c r="D38" s="35"/>
      <c r="E38" s="35"/>
      <c r="F38" s="35"/>
      <c r="G38" s="35"/>
      <c r="H38" s="35"/>
      <c r="I38" s="35"/>
      <c r="J38" s="35"/>
      <c r="K38" s="36"/>
    </row>
    <row r="39" spans="1:11" ht="12" customHeight="1">
      <c r="A39" s="30"/>
      <c r="B39" s="31"/>
      <c r="C39" s="37"/>
      <c r="D39" s="38"/>
      <c r="E39" s="38"/>
      <c r="F39" s="38"/>
      <c r="G39" s="38"/>
      <c r="H39" s="38"/>
      <c r="I39" s="38"/>
      <c r="J39" s="38"/>
      <c r="K39" s="39"/>
    </row>
    <row r="40" spans="1:11" ht="16.5" customHeight="1">
      <c r="A40" s="32"/>
      <c r="B40" s="33"/>
      <c r="C40" s="40" t="s">
        <v>33</v>
      </c>
      <c r="D40" s="41"/>
      <c r="E40" s="41"/>
      <c r="F40" s="41"/>
      <c r="G40" s="41"/>
      <c r="H40" s="41"/>
      <c r="I40" s="41"/>
      <c r="J40" s="41"/>
      <c r="K40" s="42"/>
    </row>
  </sheetData>
  <mergeCells count="38">
    <mergeCell ref="A24:K26"/>
    <mergeCell ref="J2:K2"/>
    <mergeCell ref="J3:K3"/>
    <mergeCell ref="A4:K5"/>
    <mergeCell ref="A7:C13"/>
    <mergeCell ref="F7:G7"/>
    <mergeCell ref="E11:H11"/>
    <mergeCell ref="D13:K13"/>
    <mergeCell ref="A14:C20"/>
    <mergeCell ref="E19:K19"/>
    <mergeCell ref="D20:K20"/>
    <mergeCell ref="A22:K22"/>
    <mergeCell ref="A23:K23"/>
    <mergeCell ref="A27:K28"/>
    <mergeCell ref="A31:D31"/>
    <mergeCell ref="E31:G31"/>
    <mergeCell ref="J31:K31"/>
    <mergeCell ref="A32:D32"/>
    <mergeCell ref="E32:G32"/>
    <mergeCell ref="J32:K32"/>
    <mergeCell ref="A33:D33"/>
    <mergeCell ref="E33:G33"/>
    <mergeCell ref="J33:K33"/>
    <mergeCell ref="A34:D34"/>
    <mergeCell ref="E34:G34"/>
    <mergeCell ref="J34:K34"/>
    <mergeCell ref="A35:D35"/>
    <mergeCell ref="E35:G35"/>
    <mergeCell ref="J35:K35"/>
    <mergeCell ref="A36:D36"/>
    <mergeCell ref="E36:G36"/>
    <mergeCell ref="J36:K36"/>
    <mergeCell ref="A37:D37"/>
    <mergeCell ref="E37:G37"/>
    <mergeCell ref="J37:K37"/>
    <mergeCell ref="A38:B40"/>
    <mergeCell ref="C38:K39"/>
    <mergeCell ref="C40:K40"/>
  </mergeCells>
  <phoneticPr fontId="3"/>
  <dataValidations count="16">
    <dataValidation type="list" allowBlank="1" showInputMessage="1" showErrorMessage="1" sqref="H7" xr:uid="{7C62AA33-483C-4340-9561-C670B5D6ECF2}">
      <formula1>"■科研費,□科研費"</formula1>
    </dataValidation>
    <dataValidation type="list" allowBlank="1" showInputMessage="1" showErrorMessage="1" sqref="D8" xr:uid="{C6AA4B2F-580A-44F7-8C0A-B2BCBB9D3BAD}">
      <formula1>"■受託研究費（治験、特定臨床研究）,□受託研究費（治験、特定臨床研究）"</formula1>
    </dataValidation>
    <dataValidation type="list" allowBlank="1" showInputMessage="1" showErrorMessage="1" sqref="H8" xr:uid="{17F72713-4924-4320-96BF-5FC340B248CE}">
      <formula1>"■AMED研究費,□AMED研究費"</formula1>
    </dataValidation>
    <dataValidation type="list" allowBlank="1" showInputMessage="1" showErrorMessage="1" sqref="D9" xr:uid="{2069C04B-D2FA-4533-AABB-37AAC2338E2B}">
      <formula1>"■NHO共同研究費,□NHO共同研究費"</formula1>
    </dataValidation>
    <dataValidation type="list" allowBlank="1" showInputMessage="1" showErrorMessage="1" sqref="H9" xr:uid="{8D24F131-E90E-4B0A-98C2-05DCBD5877D2}">
      <formula1>"■オムロン共同研究費,□オムロン共同研究費"</formula1>
    </dataValidation>
    <dataValidation type="list" allowBlank="1" showInputMessage="1" showErrorMessage="1" sqref="D10" xr:uid="{1774D326-1615-4103-9AE8-32F81288A415}">
      <formula1>"■使途特定寄付金,□使途特定寄付金"</formula1>
    </dataValidation>
    <dataValidation type="list" allowBlank="1" showInputMessage="1" showErrorMessage="1" sqref="H10" xr:uid="{4C3BC62B-3D0B-431D-8D66-A6DD08B7C6E0}">
      <formula1>"■間接経費,□間接経費"</formula1>
    </dataValidation>
    <dataValidation type="list" allowBlank="1" showInputMessage="1" showErrorMessage="1" sqref="D11 D19" xr:uid="{37A4F918-9EBE-408A-888F-AC27633909ED}">
      <formula1>"■その他,□その他"</formula1>
    </dataValidation>
    <dataValidation type="list" allowBlank="1" showInputMessage="1" showErrorMessage="1" sqref="D14" xr:uid="{A87AEFAD-9421-43CC-9CED-AA3361829D5B}">
      <formula1>"■物品の購入,□物品の購入"</formula1>
    </dataValidation>
    <dataValidation type="list" allowBlank="1" showInputMessage="1" showErrorMessage="1" sqref="D15" xr:uid="{E155355B-5BBC-49EA-8B6F-85D78959C773}">
      <formula1>"■諸会費・年会費等の支払い,□諸会費・年会費等の支払い"</formula1>
    </dataValidation>
    <dataValidation type="list" allowBlank="1" showInputMessage="1" showErrorMessage="1" sqref="D16" xr:uid="{D4234F6F-D820-4351-B177-9ABA0CF58C65}">
      <formula1>"■立替払い分の精算,□立替払い分の精算"</formula1>
    </dataValidation>
    <dataValidation type="list" allowBlank="1" showInputMessage="1" showErrorMessage="1" sqref="D17" xr:uid="{9F49D5A8-8BA3-4EA4-B5A5-2F6E5AF8C156}">
      <formula1>"■検査等の業務委託,□検査等の業務委託"</formula1>
    </dataValidation>
    <dataValidation type="list" allowBlank="1" showInputMessage="1" showErrorMessage="1" sqref="D18" xr:uid="{E8ACD074-D385-47D9-98DB-92984BC5DADD}">
      <formula1>"■謝金,□謝金"</formula1>
    </dataValidation>
    <dataValidation type="list" allowBlank="1" showInputMessage="1" showErrorMessage="1" sqref="C30" xr:uid="{9023F932-076C-4AE4-BD90-59FC5C500F67}">
      <formula1>"■,□"</formula1>
    </dataValidation>
    <dataValidation imeMode="off" allowBlank="1" showInputMessage="1" showErrorMessage="1" sqref="H32:H37" xr:uid="{7EBCEE55-37E1-4BB1-9CA4-5559D4722D38}"/>
    <dataValidation imeMode="hiragana" allowBlank="1" showInputMessage="1" showErrorMessage="1" sqref="I32:K37 A32:G37" xr:uid="{647CF9F8-D841-46AD-BBA9-12D4972154F7}"/>
  </dataValidations>
  <hyperlinks>
    <hyperlink ref="F1" r:id="rId1" xr:uid="{6410B041-EC69-4022-B87C-FC4925B88AEF}"/>
  </hyperlinks>
  <pageMargins left="0.39370078740157483" right="0.39370078740157483" top="0.74803149606299213" bottom="0.74803149606299213"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研究費執行願</vt:lpstr>
      <vt:lpstr>研究費執行願 (例)</vt:lpstr>
      <vt:lpstr>研究費執行願!Print_Area</vt:lpstr>
      <vt:lpstr>'研究費執行願 (例)'!Print_Area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　順也／Wada,Junya</dc:creator>
  <cp:lastModifiedBy>奥山　貴司／Okuyama,Takashi</cp:lastModifiedBy>
  <cp:lastPrinted>2025-09-12T01:39:57Z</cp:lastPrinted>
  <dcterms:created xsi:type="dcterms:W3CDTF">2015-06-05T18:19:34Z</dcterms:created>
  <dcterms:modified xsi:type="dcterms:W3CDTF">2025-09-12T01:41:43Z</dcterms:modified>
</cp:coreProperties>
</file>